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DieseArbeitsmappe"/>
  <mc:AlternateContent xmlns:mc="http://schemas.openxmlformats.org/markup-compatibility/2006">
    <mc:Choice Requires="x15">
      <x15ac:absPath xmlns:x15ac="http://schemas.microsoft.com/office/spreadsheetml/2010/11/ac" url="H:\Marketing &amp; Presse\Publikationen, Tools\Zahlen im Griff\"/>
    </mc:Choice>
  </mc:AlternateContent>
  <xr:revisionPtr revIDLastSave="0" documentId="13_ncr:1_{168E57AD-EF8D-45B4-B39C-D0A59840C60D}" xr6:coauthVersionLast="47" xr6:coauthVersionMax="47" xr10:uidLastSave="{00000000-0000-0000-0000-000000000000}"/>
  <bookViews>
    <workbookView xWindow="-110" yWindow="-110" windowWidth="19420" windowHeight="10420" tabRatio="758" xr2:uid="{00000000-000D-0000-FFFF-FFFF00000000}"/>
  </bookViews>
  <sheets>
    <sheet name="Info" sheetId="1" r:id="rId1"/>
    <sheet name="Umsatz + Aufwand" sheetId="2" r:id="rId2"/>
    <sheet name="Fixkosten" sheetId="3" r:id="rId3"/>
    <sheet name="Haushaltsbudget" sheetId="4" r:id="rId4"/>
    <sheet name="Mitarbeiter|innen" sheetId="5" r:id="rId5"/>
    <sheet name="KfZ" sheetId="6" r:id="rId6"/>
    <sheet name="Ergebnis" sheetId="7" r:id="rId7"/>
    <sheet name="Szenario" sheetId="8" r:id="rId8"/>
  </sheets>
  <definedNames>
    <definedName name="_xlnm.Print_Area" localSheetId="6">Ergebnis!$A$1:$O$30</definedName>
    <definedName name="_xlnm.Print_Area" localSheetId="2">Fixkosten!$A$1:$O$157</definedName>
    <definedName name="_xlnm.Print_Area" localSheetId="3">Haushaltsbudget!$A$1:$O$76</definedName>
    <definedName name="_xlnm.Print_Area" localSheetId="0">Info!$A$1:$O$46</definedName>
    <definedName name="_xlnm.Print_Area" localSheetId="5">KfZ!$A$1:$O$25</definedName>
    <definedName name="_xlnm.Print_Area" localSheetId="4">'Mitarbeiter|innen'!$A$1:$M$23</definedName>
    <definedName name="_xlnm.Print_Area" localSheetId="7">Szenario!$A$1:$O$22</definedName>
    <definedName name="_xlnm.Print_Area" localSheetId="1">'Umsatz + Aufwand'!$A$1:$O$65</definedName>
    <definedName name="_xlnm.Print_Titles" localSheetId="2">Fixkosten!$1:$2</definedName>
    <definedName name="_xlnm.Print_Titles" localSheetId="3">Haushaltsbudget!$1:$2</definedName>
    <definedName name="_xlnm.Print_Titles" localSheetId="0">Info!$1:$2</definedName>
    <definedName name="_xlnm.Print_Titles" localSheetId="4">'Mitarbeiter|innen'!$1:$2</definedName>
    <definedName name="_xlnm.Print_Titles" localSheetId="7">Szenario!$1:$2</definedName>
    <definedName name="_xlnm.Print_Titles" localSheetId="1">'Umsatz + Aufwand'!$1:$2</definedName>
    <definedName name="Z_26F25818_04E7_4890_A7F8_45BCF0764C33_.wvu.PrintTitles" localSheetId="2" hidden="1">Fixkosten!#REF!</definedName>
    <definedName name="Z_26F25818_04E7_4890_A7F8_45BCF0764C33_.wvu.PrintTitles" localSheetId="3" hidden="1">Haushaltsbudget!#REF!</definedName>
    <definedName name="Z_26F25818_04E7_4890_A7F8_45BCF0764C33_.wvu.PrintTitles" localSheetId="0" hidden="1">Info!#REF!</definedName>
    <definedName name="Z_26F25818_04E7_4890_A7F8_45BCF0764C33_.wvu.PrintTitles" localSheetId="5" hidden="1">KfZ!#REF!</definedName>
    <definedName name="Z_26F25818_04E7_4890_A7F8_45BCF0764C33_.wvu.PrintTitles" localSheetId="7" hidden="1">Szenario!#REF!</definedName>
    <definedName name="Z_26F25818_04E7_4890_A7F8_45BCF0764C33_.wvu.PrintTitles" localSheetId="1" hidden="1">'Umsatz + Aufwand'!#REF!</definedName>
    <definedName name="Z_A19506B7_E9C2_4464_9F9D_AFEA7A431875_.wvu.PrintArea" localSheetId="6" hidden="1">Ergebnis!$A$3:$O$29</definedName>
    <definedName name="Z_A19506B7_E9C2_4464_9F9D_AFEA7A431875_.wvu.PrintArea" localSheetId="2" hidden="1">Fixkosten!$A$5:$O$33,Fixkosten!$A$35:$O$64,Fixkosten!$A$66:$O$94,Fixkosten!$A$96:$O$124,Fixkosten!$A$126:$O$157</definedName>
    <definedName name="Z_A19506B7_E9C2_4464_9F9D_AFEA7A431875_.wvu.PrintArea" localSheetId="3" hidden="1">Haushaltsbudget!$A$5:$O$46,Haushaltsbudget!$A$48:$O$70,Haushaltsbudget!$A$20:$O$76</definedName>
    <definedName name="Z_A19506B7_E9C2_4464_9F9D_AFEA7A431875_.wvu.PrintArea" localSheetId="0" hidden="1">Info!$A$3:$O$41</definedName>
    <definedName name="Z_A19506B7_E9C2_4464_9F9D_AFEA7A431875_.wvu.PrintArea" localSheetId="5" hidden="1">KfZ!$A$5:$O$25</definedName>
    <definedName name="Z_A19506B7_E9C2_4464_9F9D_AFEA7A431875_.wvu.PrintArea" localSheetId="4" hidden="1">'Mitarbeiter|innen'!$A$5:$M$23,'Mitarbeiter|innen'!#REF!</definedName>
    <definedName name="Z_A19506B7_E9C2_4464_9F9D_AFEA7A431875_.wvu.PrintArea" localSheetId="7" hidden="1">Szenario!$A$3:$O$27</definedName>
    <definedName name="Z_A19506B7_E9C2_4464_9F9D_AFEA7A431875_.wvu.PrintArea" localSheetId="1" hidden="1">'Umsatz + Aufwand'!$A$5:$O$33,'Umsatz + Aufwand'!$A$37:$O$65</definedName>
    <definedName name="Z_A19506B7_E9C2_4464_9F9D_AFEA7A431875_.wvu.PrintTitles" localSheetId="6" hidden="1">Ergebnis!$1:$2</definedName>
    <definedName name="Z_A19506B7_E9C2_4464_9F9D_AFEA7A431875_.wvu.PrintTitles" localSheetId="2" hidden="1">Fixkosten!$1:$2</definedName>
    <definedName name="Z_A19506B7_E9C2_4464_9F9D_AFEA7A431875_.wvu.PrintTitles" localSheetId="3" hidden="1">Haushaltsbudget!$1:$2</definedName>
    <definedName name="Z_A19506B7_E9C2_4464_9F9D_AFEA7A431875_.wvu.PrintTitles" localSheetId="0" hidden="1">Info!$1:$2</definedName>
    <definedName name="Z_A19506B7_E9C2_4464_9F9D_AFEA7A431875_.wvu.PrintTitles" localSheetId="5" hidden="1">KfZ!$1:$2</definedName>
    <definedName name="Z_A19506B7_E9C2_4464_9F9D_AFEA7A431875_.wvu.PrintTitles" localSheetId="4" hidden="1">'Mitarbeiter|innen'!$1:$2</definedName>
    <definedName name="Z_A19506B7_E9C2_4464_9F9D_AFEA7A431875_.wvu.PrintTitles" localSheetId="7" hidden="1">Szenario!$1:$2</definedName>
    <definedName name="Z_A19506B7_E9C2_4464_9F9D_AFEA7A431875_.wvu.PrintTitles" localSheetId="1" hidden="1">'Umsatz + Aufwand'!$1:$2</definedName>
  </definedNames>
  <calcPr calcId="191029"/>
  <customWorkbookViews>
    <customWorkbookView name="NNN-NB - Persönliche Ansicht" guid="{A19506B7-E9C2-4464-9F9D-AFEA7A431875}" mergeInterval="0" personalView="1" maximized="1" windowWidth="1362" windowHeight="616" tabRatio="758" activeSheetId="7"/>
    <customWorkbookView name="NN - Persönliche Ansicht" guid="{26F25818-04E7-4890-A7F8-45BCF0764C33}" mergeInterval="0" personalView="1" maximized="1" windowWidth="1676" windowHeight="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 i="2" l="1"/>
  <c r="M9" i="2"/>
  <c r="M10" i="2"/>
  <c r="M11" i="2"/>
  <c r="M12" i="2"/>
  <c r="M13" i="2"/>
  <c r="M14" i="2"/>
  <c r="M15" i="2"/>
  <c r="M16" i="2"/>
  <c r="M17" i="2"/>
  <c r="M18" i="2"/>
  <c r="M19" i="2"/>
  <c r="M20" i="2"/>
  <c r="M21" i="2"/>
  <c r="M22" i="2"/>
  <c r="M23" i="2"/>
  <c r="M24" i="2"/>
  <c r="M25" i="2"/>
  <c r="M26" i="2"/>
  <c r="M27" i="2"/>
  <c r="M28" i="2"/>
  <c r="M29" i="2"/>
  <c r="M30" i="2"/>
  <c r="M31" i="2"/>
  <c r="M32" i="2"/>
  <c r="M40" i="2"/>
  <c r="M41" i="2"/>
  <c r="M42" i="2"/>
  <c r="M43" i="2"/>
  <c r="M44" i="2"/>
  <c r="M45" i="2"/>
  <c r="M46" i="2"/>
  <c r="M47" i="2"/>
  <c r="M48" i="2"/>
  <c r="M49" i="2"/>
  <c r="M50" i="2"/>
  <c r="M51" i="2"/>
  <c r="M52" i="2"/>
  <c r="M53" i="2"/>
  <c r="M54" i="2"/>
  <c r="M55" i="2"/>
  <c r="M56" i="2"/>
  <c r="M57" i="2"/>
  <c r="M58" i="2"/>
  <c r="M59" i="2"/>
  <c r="M60" i="2"/>
  <c r="M61" i="2"/>
  <c r="M62" i="2"/>
  <c r="M63" i="2"/>
  <c r="M64" i="2"/>
  <c r="O6" i="7"/>
  <c r="G26" i="3"/>
  <c r="J62" i="3" l="1"/>
  <c r="J64" i="3" s="1"/>
  <c r="J149" i="3" s="1"/>
  <c r="M62" i="3"/>
  <c r="J63" i="3"/>
  <c r="M63" i="3"/>
  <c r="G64" i="3"/>
  <c r="M21" i="5"/>
  <c r="L21" i="5"/>
  <c r="K21" i="5"/>
  <c r="J21" i="5"/>
  <c r="I21" i="5"/>
  <c r="H21" i="5"/>
  <c r="G21" i="5"/>
  <c r="F21" i="5"/>
  <c r="E21" i="5"/>
  <c r="D21" i="5"/>
  <c r="C21" i="5"/>
  <c r="M20" i="5"/>
  <c r="L20" i="5"/>
  <c r="K20" i="5"/>
  <c r="J20" i="5"/>
  <c r="I20" i="5"/>
  <c r="H20" i="5"/>
  <c r="G20" i="5"/>
  <c r="F20" i="5"/>
  <c r="E20" i="5"/>
  <c r="D20" i="5"/>
  <c r="C20" i="5"/>
  <c r="M19" i="5"/>
  <c r="L19" i="5"/>
  <c r="K19" i="5"/>
  <c r="J19" i="5"/>
  <c r="I19" i="5"/>
  <c r="H19" i="5"/>
  <c r="G19" i="5"/>
  <c r="F19" i="5"/>
  <c r="E19" i="5"/>
  <c r="D19" i="5"/>
  <c r="C19" i="5"/>
  <c r="M18" i="5"/>
  <c r="L18" i="5"/>
  <c r="K18" i="5"/>
  <c r="J18" i="5"/>
  <c r="I18" i="5"/>
  <c r="H18" i="5"/>
  <c r="G18" i="5"/>
  <c r="F18" i="5"/>
  <c r="E18" i="5"/>
  <c r="D18" i="5"/>
  <c r="C18" i="5"/>
  <c r="M17" i="5"/>
  <c r="L17" i="5"/>
  <c r="K17" i="5"/>
  <c r="J17" i="5"/>
  <c r="I17" i="5"/>
  <c r="H17" i="5"/>
  <c r="G17" i="5"/>
  <c r="F17" i="5"/>
  <c r="E17" i="5"/>
  <c r="D17" i="5"/>
  <c r="C17" i="5"/>
  <c r="M16" i="5"/>
  <c r="L16" i="5"/>
  <c r="K16" i="5"/>
  <c r="J16" i="5"/>
  <c r="I16" i="5"/>
  <c r="H16" i="5"/>
  <c r="G16" i="5"/>
  <c r="F16" i="5"/>
  <c r="E16" i="5"/>
  <c r="D16" i="5"/>
  <c r="C16" i="5"/>
  <c r="M15" i="5"/>
  <c r="L15" i="5"/>
  <c r="K15" i="5"/>
  <c r="J15" i="5"/>
  <c r="I15" i="5"/>
  <c r="H15" i="5"/>
  <c r="G15" i="5"/>
  <c r="F15" i="5"/>
  <c r="E15" i="5"/>
  <c r="D15" i="5"/>
  <c r="C15" i="5"/>
  <c r="M14" i="5"/>
  <c r="L14" i="5"/>
  <c r="K14" i="5"/>
  <c r="J14" i="5"/>
  <c r="I14" i="5"/>
  <c r="H14" i="5"/>
  <c r="G14" i="5"/>
  <c r="F14" i="5"/>
  <c r="E14" i="5"/>
  <c r="D14" i="5"/>
  <c r="C14" i="5"/>
  <c r="M13" i="5"/>
  <c r="L13" i="5"/>
  <c r="K13" i="5"/>
  <c r="J13" i="5"/>
  <c r="I13" i="5"/>
  <c r="H13" i="5"/>
  <c r="G13" i="5"/>
  <c r="F13" i="5"/>
  <c r="E13" i="5"/>
  <c r="D13" i="5"/>
  <c r="C13" i="5"/>
  <c r="M12" i="5"/>
  <c r="L12" i="5"/>
  <c r="K12" i="5"/>
  <c r="J12" i="5"/>
  <c r="I12" i="5"/>
  <c r="H12" i="5"/>
  <c r="G12" i="5"/>
  <c r="F12" i="5"/>
  <c r="E12" i="5"/>
  <c r="D12" i="5"/>
  <c r="C12" i="5"/>
  <c r="M11" i="5"/>
  <c r="L11" i="5"/>
  <c r="K11" i="5"/>
  <c r="J11" i="5"/>
  <c r="I11" i="5"/>
  <c r="H11" i="5"/>
  <c r="G11" i="5"/>
  <c r="F11" i="5"/>
  <c r="E11" i="5"/>
  <c r="D11" i="5"/>
  <c r="C11" i="5"/>
  <c r="M10" i="5"/>
  <c r="L10" i="5"/>
  <c r="K10" i="5"/>
  <c r="J10" i="5"/>
  <c r="I10" i="5"/>
  <c r="H10" i="5"/>
  <c r="G10" i="5"/>
  <c r="F10" i="5"/>
  <c r="E10" i="5"/>
  <c r="D10" i="5"/>
  <c r="C10" i="5"/>
  <c r="M9" i="5"/>
  <c r="L9" i="5"/>
  <c r="K9" i="5"/>
  <c r="J9" i="5"/>
  <c r="I9" i="5"/>
  <c r="H9" i="5"/>
  <c r="G9" i="5"/>
  <c r="F9" i="5"/>
  <c r="E9" i="5"/>
  <c r="D9" i="5"/>
  <c r="C9" i="5"/>
  <c r="G33" i="2"/>
  <c r="J26" i="3"/>
  <c r="B22" i="5"/>
  <c r="H21" i="8"/>
  <c r="F11" i="8"/>
  <c r="H11" i="8" s="1"/>
  <c r="H10" i="8"/>
  <c r="E10" i="8"/>
  <c r="F25" i="6"/>
  <c r="N24" i="6"/>
  <c r="L24" i="6"/>
  <c r="J24" i="6"/>
  <c r="H24" i="6"/>
  <c r="N23" i="6"/>
  <c r="L23" i="6"/>
  <c r="J23" i="6"/>
  <c r="H23" i="6"/>
  <c r="N22" i="6"/>
  <c r="L22" i="6"/>
  <c r="J22" i="6"/>
  <c r="H22" i="6"/>
  <c r="N21" i="6"/>
  <c r="L21" i="6"/>
  <c r="J21" i="6"/>
  <c r="H21" i="6"/>
  <c r="N20" i="6"/>
  <c r="L20" i="6"/>
  <c r="J20" i="6"/>
  <c r="H20" i="6"/>
  <c r="N19" i="6"/>
  <c r="L19" i="6"/>
  <c r="J19" i="6"/>
  <c r="H19" i="6"/>
  <c r="N18" i="6"/>
  <c r="L18" i="6"/>
  <c r="J18" i="6"/>
  <c r="H18" i="6"/>
  <c r="N16" i="6"/>
  <c r="L16" i="6"/>
  <c r="J16" i="6"/>
  <c r="H16" i="6"/>
  <c r="N15" i="6"/>
  <c r="L15" i="6"/>
  <c r="J15" i="6"/>
  <c r="H15" i="6"/>
  <c r="N14" i="6"/>
  <c r="L14" i="6"/>
  <c r="J14" i="6"/>
  <c r="H14" i="6"/>
  <c r="N13" i="6"/>
  <c r="L13" i="6"/>
  <c r="J13" i="6"/>
  <c r="H13" i="6"/>
  <c r="N12" i="6"/>
  <c r="L12" i="6"/>
  <c r="J12" i="6"/>
  <c r="H12" i="6"/>
  <c r="N11" i="6"/>
  <c r="L11" i="6"/>
  <c r="J11" i="6"/>
  <c r="H11" i="6"/>
  <c r="N10" i="6"/>
  <c r="N25" i="6" s="1"/>
  <c r="J10" i="6"/>
  <c r="H10" i="6"/>
  <c r="H25" i="6" s="1"/>
  <c r="E6" i="6"/>
  <c r="K8" i="5"/>
  <c r="J8" i="5"/>
  <c r="I8" i="5"/>
  <c r="H8" i="5"/>
  <c r="G8" i="5"/>
  <c r="F8" i="5"/>
  <c r="E8" i="5"/>
  <c r="D8" i="5"/>
  <c r="C8" i="5"/>
  <c r="L8" i="5" s="1"/>
  <c r="M8" i="5" s="1"/>
  <c r="G70" i="4"/>
  <c r="M69" i="4"/>
  <c r="J69" i="4"/>
  <c r="M68" i="4"/>
  <c r="J68" i="4"/>
  <c r="M67" i="4"/>
  <c r="J67" i="4"/>
  <c r="M66" i="4"/>
  <c r="J66" i="4"/>
  <c r="M65" i="4"/>
  <c r="J65" i="4"/>
  <c r="M64" i="4"/>
  <c r="J64" i="4"/>
  <c r="M63" i="4"/>
  <c r="J63" i="4"/>
  <c r="M62" i="4"/>
  <c r="J62" i="4"/>
  <c r="J61" i="4"/>
  <c r="J60" i="4"/>
  <c r="J70" i="4" s="1"/>
  <c r="G57" i="4"/>
  <c r="G74" i="4" s="1"/>
  <c r="M56" i="4"/>
  <c r="J56" i="4"/>
  <c r="M55" i="4"/>
  <c r="J55" i="4"/>
  <c r="M54" i="4"/>
  <c r="J54" i="4"/>
  <c r="M53" i="4"/>
  <c r="J53" i="4"/>
  <c r="M52" i="4"/>
  <c r="J52" i="4"/>
  <c r="M51" i="4"/>
  <c r="J51" i="4"/>
  <c r="M50" i="4"/>
  <c r="J50" i="4"/>
  <c r="J49" i="4"/>
  <c r="J57" i="4" s="1"/>
  <c r="M45" i="4"/>
  <c r="J45" i="4"/>
  <c r="J44" i="4"/>
  <c r="G43" i="4"/>
  <c r="J43" i="4" s="1"/>
  <c r="G40" i="4"/>
  <c r="M39" i="4"/>
  <c r="J39" i="4"/>
  <c r="M38" i="4"/>
  <c r="J38" i="4"/>
  <c r="M37" i="4"/>
  <c r="J37" i="4"/>
  <c r="M36" i="4"/>
  <c r="J36" i="4"/>
  <c r="M35" i="4"/>
  <c r="J35" i="4"/>
  <c r="M34" i="4"/>
  <c r="J34" i="4"/>
  <c r="M33" i="4"/>
  <c r="J33" i="4"/>
  <c r="M32" i="4"/>
  <c r="J32" i="4"/>
  <c r="M31" i="4"/>
  <c r="J31" i="4"/>
  <c r="M30" i="4"/>
  <c r="J30" i="4"/>
  <c r="J40" i="4" s="1"/>
  <c r="G27" i="4"/>
  <c r="M26" i="4"/>
  <c r="J26" i="4"/>
  <c r="M25" i="4"/>
  <c r="J25" i="4"/>
  <c r="M24" i="4"/>
  <c r="J24" i="4"/>
  <c r="M23" i="4"/>
  <c r="J23" i="4"/>
  <c r="M22" i="4"/>
  <c r="J22" i="4"/>
  <c r="M21" i="4"/>
  <c r="J21" i="4"/>
  <c r="J27" i="4" s="1"/>
  <c r="G18" i="4"/>
  <c r="M17" i="4"/>
  <c r="J17" i="4"/>
  <c r="M16" i="4"/>
  <c r="J16" i="4"/>
  <c r="M15" i="4"/>
  <c r="J15" i="4"/>
  <c r="J18" i="4" s="1"/>
  <c r="G12" i="4"/>
  <c r="G72" i="4" s="1"/>
  <c r="M11" i="4"/>
  <c r="J11" i="4"/>
  <c r="M10" i="4"/>
  <c r="J10" i="4"/>
  <c r="M9" i="4"/>
  <c r="J9" i="4"/>
  <c r="M8" i="4"/>
  <c r="J8" i="4"/>
  <c r="M7" i="4"/>
  <c r="J7" i="4"/>
  <c r="J6" i="4"/>
  <c r="J12" i="4" s="1"/>
  <c r="J72" i="4" s="1"/>
  <c r="B156" i="3"/>
  <c r="B155" i="3"/>
  <c r="B154" i="3"/>
  <c r="B153" i="3"/>
  <c r="B152" i="3"/>
  <c r="B151" i="3"/>
  <c r="B150" i="3"/>
  <c r="B149" i="3"/>
  <c r="B148" i="3"/>
  <c r="B147" i="3"/>
  <c r="B146" i="3"/>
  <c r="B145" i="3"/>
  <c r="B144" i="3"/>
  <c r="B143" i="3"/>
  <c r="B142" i="3"/>
  <c r="G139" i="3"/>
  <c r="G156" i="3" s="1"/>
  <c r="M138" i="3"/>
  <c r="J138" i="3"/>
  <c r="M137" i="3"/>
  <c r="J137" i="3"/>
  <c r="M136" i="3"/>
  <c r="J136" i="3"/>
  <c r="M135" i="3"/>
  <c r="J135" i="3"/>
  <c r="M134" i="3"/>
  <c r="J134" i="3"/>
  <c r="M133" i="3"/>
  <c r="J133" i="3"/>
  <c r="M132" i="3"/>
  <c r="J132" i="3"/>
  <c r="M131" i="3"/>
  <c r="J131" i="3"/>
  <c r="M130" i="3"/>
  <c r="J130" i="3"/>
  <c r="M129" i="3"/>
  <c r="J129" i="3"/>
  <c r="M128" i="3"/>
  <c r="J128" i="3"/>
  <c r="M127" i="3"/>
  <c r="J127" i="3"/>
  <c r="G124" i="3"/>
  <c r="G155" i="3" s="1"/>
  <c r="M123" i="3"/>
  <c r="J123" i="3"/>
  <c r="M122" i="3"/>
  <c r="J122" i="3"/>
  <c r="M121" i="3"/>
  <c r="J121" i="3"/>
  <c r="M120" i="3"/>
  <c r="J120" i="3"/>
  <c r="M119" i="3"/>
  <c r="J119" i="3"/>
  <c r="G116" i="3"/>
  <c r="G154" i="3" s="1"/>
  <c r="M115" i="3"/>
  <c r="J115" i="3"/>
  <c r="M114" i="3"/>
  <c r="J114" i="3"/>
  <c r="M113" i="3"/>
  <c r="J113" i="3"/>
  <c r="M112" i="3"/>
  <c r="J112" i="3"/>
  <c r="M111" i="3"/>
  <c r="J111" i="3"/>
  <c r="M110" i="3"/>
  <c r="J110" i="3"/>
  <c r="M109" i="3"/>
  <c r="J109" i="3"/>
  <c r="M108" i="3"/>
  <c r="J108" i="3"/>
  <c r="M107" i="3"/>
  <c r="J107" i="3"/>
  <c r="M106" i="3"/>
  <c r="J106" i="3"/>
  <c r="G103" i="3"/>
  <c r="G153" i="3" s="1"/>
  <c r="M102" i="3"/>
  <c r="J102" i="3"/>
  <c r="M101" i="3"/>
  <c r="J101" i="3"/>
  <c r="M100" i="3"/>
  <c r="J100" i="3"/>
  <c r="M99" i="3"/>
  <c r="J99" i="3"/>
  <c r="M98" i="3"/>
  <c r="J98" i="3"/>
  <c r="M97" i="3"/>
  <c r="J97" i="3"/>
  <c r="J103" i="3" s="1"/>
  <c r="J153" i="3" s="1"/>
  <c r="G94" i="3"/>
  <c r="G152" i="3" s="1"/>
  <c r="M93" i="3"/>
  <c r="J93" i="3"/>
  <c r="M92" i="3"/>
  <c r="J92" i="3"/>
  <c r="M91" i="3"/>
  <c r="J91" i="3"/>
  <c r="M90" i="3"/>
  <c r="J90" i="3"/>
  <c r="M89" i="3"/>
  <c r="J89" i="3"/>
  <c r="M88" i="3"/>
  <c r="J88" i="3"/>
  <c r="M87" i="3"/>
  <c r="J87" i="3"/>
  <c r="G84" i="3"/>
  <c r="G151" i="3" s="1"/>
  <c r="M83" i="3"/>
  <c r="J83" i="3"/>
  <c r="M82" i="3"/>
  <c r="J82" i="3"/>
  <c r="M81" i="3"/>
  <c r="J81" i="3"/>
  <c r="J84" i="3" s="1"/>
  <c r="J151" i="3" s="1"/>
  <c r="M80" i="3"/>
  <c r="J80" i="3"/>
  <c r="G77" i="3"/>
  <c r="G150" i="3" s="1"/>
  <c r="M76" i="3"/>
  <c r="J76" i="3"/>
  <c r="M75" i="3"/>
  <c r="J75" i="3"/>
  <c r="M74" i="3"/>
  <c r="J74" i="3"/>
  <c r="M73" i="3"/>
  <c r="J73" i="3"/>
  <c r="M72" i="3"/>
  <c r="J72" i="3"/>
  <c r="M71" i="3"/>
  <c r="J71" i="3"/>
  <c r="M70" i="3"/>
  <c r="J70" i="3"/>
  <c r="M69" i="3"/>
  <c r="J69" i="3"/>
  <c r="M68" i="3"/>
  <c r="J68" i="3"/>
  <c r="M67" i="3"/>
  <c r="J67" i="3"/>
  <c r="G149" i="3"/>
  <c r="G59" i="3"/>
  <c r="G148" i="3" s="1"/>
  <c r="M58" i="3"/>
  <c r="J58" i="3"/>
  <c r="M57" i="3"/>
  <c r="J57" i="3"/>
  <c r="M56" i="3"/>
  <c r="J56" i="3"/>
  <c r="M55" i="3"/>
  <c r="J55" i="3"/>
  <c r="M54" i="3"/>
  <c r="J54" i="3"/>
  <c r="M53" i="3"/>
  <c r="J53" i="3"/>
  <c r="M52" i="3"/>
  <c r="J52" i="3"/>
  <c r="G49" i="3"/>
  <c r="G147" i="3" s="1"/>
  <c r="M48" i="3"/>
  <c r="J48" i="3"/>
  <c r="M47" i="3"/>
  <c r="J47" i="3"/>
  <c r="M46" i="3"/>
  <c r="J46" i="3"/>
  <c r="M45" i="3"/>
  <c r="J45" i="3"/>
  <c r="M44" i="3"/>
  <c r="J44" i="3"/>
  <c r="M43" i="3"/>
  <c r="J43" i="3"/>
  <c r="M42" i="3"/>
  <c r="J42" i="3"/>
  <c r="M41" i="3"/>
  <c r="J41" i="3"/>
  <c r="M36" i="3"/>
  <c r="J36" i="3"/>
  <c r="M31" i="3"/>
  <c r="J31" i="3"/>
  <c r="M27" i="3"/>
  <c r="J27" i="3"/>
  <c r="G23" i="3"/>
  <c r="G143" i="3" s="1"/>
  <c r="M22" i="3"/>
  <c r="J22" i="3"/>
  <c r="M21" i="3"/>
  <c r="J21" i="3"/>
  <c r="M20" i="3"/>
  <c r="J20" i="3"/>
  <c r="M19" i="3"/>
  <c r="J19" i="3"/>
  <c r="M18" i="3"/>
  <c r="J18" i="3"/>
  <c r="J17" i="3"/>
  <c r="G14" i="3"/>
  <c r="G142" i="3" s="1"/>
  <c r="M13" i="3"/>
  <c r="J13" i="3"/>
  <c r="M12" i="3"/>
  <c r="J12" i="3"/>
  <c r="M11" i="3"/>
  <c r="J11" i="3"/>
  <c r="M10" i="3"/>
  <c r="J10" i="3"/>
  <c r="M9" i="3"/>
  <c r="J9" i="3"/>
  <c r="M8" i="3"/>
  <c r="J8" i="3"/>
  <c r="M7" i="3"/>
  <c r="J7" i="3"/>
  <c r="J6" i="3"/>
  <c r="G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2" i="2"/>
  <c r="J31" i="2"/>
  <c r="J30" i="2"/>
  <c r="J29" i="2"/>
  <c r="J28" i="2"/>
  <c r="J27" i="2"/>
  <c r="J26" i="2"/>
  <c r="J25" i="2"/>
  <c r="J24" i="2"/>
  <c r="J23" i="2"/>
  <c r="J22" i="2"/>
  <c r="J21" i="2"/>
  <c r="J20" i="2"/>
  <c r="J19" i="2"/>
  <c r="J18" i="2"/>
  <c r="J17" i="2"/>
  <c r="J16" i="2"/>
  <c r="J15" i="2"/>
  <c r="J14" i="2"/>
  <c r="J13" i="2"/>
  <c r="J12" i="2"/>
  <c r="J11" i="2"/>
  <c r="J10" i="2"/>
  <c r="J9" i="2"/>
  <c r="J8" i="2"/>
  <c r="J7" i="2"/>
  <c r="M6" i="4" l="1"/>
  <c r="M12" i="4" s="1"/>
  <c r="M27" i="4"/>
  <c r="M18" i="4"/>
  <c r="J46" i="4"/>
  <c r="J74" i="4" s="1"/>
  <c r="M61" i="4" s="1"/>
  <c r="L10" i="6"/>
  <c r="L25" i="6" s="1"/>
  <c r="G37" i="3" s="1"/>
  <c r="J37" i="3" s="1"/>
  <c r="J38" i="3" s="1"/>
  <c r="J146" i="3" s="1"/>
  <c r="G46" i="4"/>
  <c r="M74" i="4"/>
  <c r="J25" i="6"/>
  <c r="M40" i="4"/>
  <c r="M64" i="3"/>
  <c r="M149" i="3" s="1"/>
  <c r="J23" i="3"/>
  <c r="J143" i="3" s="1"/>
  <c r="G28" i="3"/>
  <c r="G144" i="3" s="1"/>
  <c r="J116" i="3"/>
  <c r="J154" i="3" s="1"/>
  <c r="J59" i="3"/>
  <c r="J148" i="3" s="1"/>
  <c r="J94" i="3"/>
  <c r="J152" i="3" s="1"/>
  <c r="J77" i="3"/>
  <c r="J150" i="3" s="1"/>
  <c r="J124" i="3"/>
  <c r="J155" i="3" s="1"/>
  <c r="J49" i="3"/>
  <c r="J147" i="3" s="1"/>
  <c r="J14" i="3"/>
  <c r="J142" i="3" s="1"/>
  <c r="J139" i="3"/>
  <c r="J156" i="3" s="1"/>
  <c r="J6" i="2"/>
  <c r="J33" i="2" s="1"/>
  <c r="H22" i="5"/>
  <c r="C22" i="5"/>
  <c r="K22" i="5"/>
  <c r="D22" i="5"/>
  <c r="I22" i="5"/>
  <c r="J22" i="5"/>
  <c r="G22" i="5"/>
  <c r="E22" i="5"/>
  <c r="F22" i="5"/>
  <c r="M22" i="5"/>
  <c r="G32" i="3" s="1"/>
  <c r="M59" i="3"/>
  <c r="M148" i="3" s="1"/>
  <c r="M124" i="3"/>
  <c r="M155" i="3" s="1"/>
  <c r="M77" i="3"/>
  <c r="M150" i="3" s="1"/>
  <c r="M116" i="3"/>
  <c r="M154" i="3" s="1"/>
  <c r="M139" i="3"/>
  <c r="M156" i="3" s="1"/>
  <c r="M94" i="3"/>
  <c r="M152" i="3" s="1"/>
  <c r="M84" i="3"/>
  <c r="M151" i="3" s="1"/>
  <c r="M103" i="3"/>
  <c r="M153" i="3" s="1"/>
  <c r="M49" i="3"/>
  <c r="M147" i="3" s="1"/>
  <c r="F12" i="8"/>
  <c r="H12" i="8" s="1"/>
  <c r="E12" i="8" s="1"/>
  <c r="M72" i="4"/>
  <c r="J28" i="3"/>
  <c r="J144" i="3" s="1"/>
  <c r="J65" i="2"/>
  <c r="K9" i="7" s="1"/>
  <c r="M9" i="7" s="1"/>
  <c r="M39" i="2" l="1"/>
  <c r="M43" i="4"/>
  <c r="M49" i="4"/>
  <c r="M57" i="4" s="1"/>
  <c r="K6" i="7"/>
  <c r="M6" i="7" s="1"/>
  <c r="M6" i="2"/>
  <c r="M7" i="2"/>
  <c r="M44" i="4"/>
  <c r="L11" i="8"/>
  <c r="N11" i="8" s="1"/>
  <c r="M38" i="2"/>
  <c r="M65" i="2" s="1"/>
  <c r="G76" i="4"/>
  <c r="L21" i="8" s="1"/>
  <c r="M60" i="4"/>
  <c r="M70" i="4" s="1"/>
  <c r="G38" i="3"/>
  <c r="G146" i="3" s="1"/>
  <c r="J76" i="4"/>
  <c r="K12" i="7"/>
  <c r="L22" i="5"/>
  <c r="G33" i="3"/>
  <c r="G145" i="3" s="1"/>
  <c r="M46" i="4" l="1"/>
  <c r="L10" i="8"/>
  <c r="N10" i="8" s="1"/>
  <c r="K11" i="8" s="1"/>
  <c r="M33" i="2"/>
  <c r="N21" i="8"/>
  <c r="K27" i="7"/>
  <c r="M27" i="7" s="1"/>
  <c r="G157" i="3"/>
  <c r="K15" i="7" s="1"/>
  <c r="K18" i="7" s="1"/>
  <c r="M12" i="7"/>
  <c r="O12" i="7"/>
  <c r="O9" i="7" s="1"/>
  <c r="K10" i="8"/>
  <c r="L12" i="8"/>
  <c r="N12" i="8" s="1"/>
  <c r="J32" i="3"/>
  <c r="J33" i="3" s="1"/>
  <c r="J145" i="3" s="1"/>
  <c r="J157" i="3" s="1"/>
  <c r="M17" i="3" s="1"/>
  <c r="M23" i="3" s="1"/>
  <c r="M143" i="3" s="1"/>
  <c r="M32" i="3" l="1"/>
  <c r="M33" i="3" s="1"/>
  <c r="M145" i="3" s="1"/>
  <c r="M37" i="3"/>
  <c r="M38" i="3" s="1"/>
  <c r="M146" i="3" s="1"/>
  <c r="K12" i="8"/>
  <c r="M26" i="3"/>
  <c r="M28" i="3" s="1"/>
  <c r="M144" i="3" s="1"/>
  <c r="M6" i="3"/>
  <c r="M14" i="3" s="1"/>
  <c r="M142" i="3" s="1"/>
  <c r="H14" i="8"/>
  <c r="F17" i="8"/>
  <c r="F15" i="8"/>
  <c r="H15" i="8" s="1"/>
  <c r="E15" i="8" s="1"/>
  <c r="M15" i="7"/>
  <c r="L14" i="8"/>
  <c r="L17" i="8" s="1"/>
  <c r="M18" i="7"/>
  <c r="M21" i="7" s="1"/>
  <c r="M24" i="7" l="1"/>
  <c r="K24" i="7" s="1"/>
  <c r="K30" i="7" s="1"/>
  <c r="M157" i="3"/>
  <c r="K21" i="7"/>
  <c r="O18" i="7"/>
  <c r="G18" i="7"/>
  <c r="N14" i="8"/>
  <c r="L15" i="8"/>
  <c r="N15" i="8" s="1"/>
  <c r="K15" i="8" s="1"/>
  <c r="H17" i="8"/>
  <c r="H18" i="8" s="1"/>
  <c r="L18" i="8" l="1"/>
  <c r="N18" i="8" s="1"/>
  <c r="O21" i="7"/>
  <c r="N17" i="8"/>
  <c r="L19" i="8" l="1"/>
  <c r="G24" i="7"/>
  <c r="L22" i="8" l="1"/>
  <c r="N22" i="8" s="1"/>
  <c r="N19" i="8"/>
  <c r="M30" i="7"/>
  <c r="G30" i="7"/>
  <c r="F18" i="8"/>
  <c r="F19" i="8" s="1"/>
  <c r="F22" i="8" l="1"/>
  <c r="H22" i="8" s="1"/>
  <c r="H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Networkpro</author>
    <author>NN</author>
  </authors>
  <commentList>
    <comment ref="A16" authorId="0" shapeId="0" xr:uid="{A9284BB6-42B6-418F-95D4-9E1CEC1DFE0D}">
      <text>
        <r>
          <rPr>
            <b/>
            <sz val="9"/>
            <color indexed="81"/>
            <rFont val="Arial"/>
            <family val="2"/>
          </rPr>
          <t>Betriebsausgaben - Kredit/Leasing (ohne KFZ):</t>
        </r>
        <r>
          <rPr>
            <sz val="9"/>
            <color indexed="81"/>
            <rFont val="Arial"/>
            <family val="2"/>
          </rPr>
          <t xml:space="preserve">
Tragen Sie hier sämtliche Ausgaben für Leasing im Zusammenhang mit
Ihrer Büro - und Geschäftseinrichtung bzw. mit dem Maschinenpark ein.</t>
        </r>
      </text>
    </comment>
    <comment ref="A25" authorId="0" shapeId="0" xr:uid="{BDB61733-9723-42E6-90D3-0F7FD59C7A32}">
      <text>
        <r>
          <rPr>
            <b/>
            <sz val="9"/>
            <color indexed="81"/>
            <rFont val="Arial"/>
            <family val="2"/>
          </rPr>
          <t xml:space="preserve">Betriebsausgaben - Sozialversicherung der Selbständigen:
</t>
        </r>
        <r>
          <rPr>
            <sz val="9"/>
            <color indexed="81"/>
            <rFont val="Arial"/>
            <family val="2"/>
          </rPr>
          <t>Übernehmen Sie den vorgegebenen Mindestbeitrag oder geben Sie den Beitrag entsprechend der Ihnen
vorliegenden Vorschreibung ein, in diesem Fall wird der Betrag im Feld "Mindestbeitrag" gelöscht.</t>
        </r>
        <r>
          <rPr>
            <b/>
            <sz val="9"/>
            <color indexed="81"/>
            <rFont val="Arial"/>
            <family val="2"/>
          </rPr>
          <t xml:space="preserve">
</t>
        </r>
        <r>
          <rPr>
            <sz val="9"/>
            <color indexed="81"/>
            <rFont val="Arial"/>
            <family val="2"/>
          </rPr>
          <t>Der Betrag setzt sich aus den Beiträgen zur Pensionsversicherung (PV), Krankenversicherung (KV),
Selbständigenvorsorge (MBG) sowie zur Unfallversicherung (UV) zusammen und wurde entsprechend
den aktuellen Werten angepasst.</t>
        </r>
      </text>
    </comment>
    <comment ref="A30" authorId="0" shapeId="0" xr:uid="{C5842A0C-91B3-4ECE-8A9C-1C609212DD4B}">
      <text>
        <r>
          <rPr>
            <b/>
            <sz val="9"/>
            <color indexed="81"/>
            <rFont val="Arial"/>
            <family val="2"/>
          </rPr>
          <t>Betriebsausgaben - Personal-Aufwand:</t>
        </r>
        <r>
          <rPr>
            <sz val="9"/>
            <color indexed="81"/>
            <rFont val="Arial"/>
            <family val="2"/>
          </rPr>
          <t xml:space="preserve">
Geben Sie einen Pauschalwert für Personalkostenkosten ein oder klicken Sie auf
den Link, um zur getrennten Berechnung der Personalausgaben zu gelangen.
Die entsprechenden Werte werden hier anschliessend automatisch übernommen.</t>
        </r>
      </text>
    </comment>
    <comment ref="A35" authorId="0" shapeId="0" xr:uid="{722E402C-5829-41D8-8B6A-B00DBC776A39}">
      <text>
        <r>
          <rPr>
            <b/>
            <sz val="9"/>
            <color indexed="81"/>
            <rFont val="Arial"/>
            <family val="2"/>
          </rPr>
          <t>Betriebsausgaben - KFZ-Ausgaben:</t>
        </r>
        <r>
          <rPr>
            <sz val="9"/>
            <color indexed="81"/>
            <rFont val="Arial"/>
            <family val="2"/>
          </rPr>
          <t xml:space="preserve">
Geben Sie einen Pauschalwert für KFZ-Koste ein oder klicken Sie auf den Link, um
zur getrennten Berechnung der KFZ-Ausgaben zu gelangen. Die entsprechenden
Werte werden hier anschliessend automatisch übernommen.</t>
        </r>
      </text>
    </comment>
    <comment ref="A40" authorId="0" shapeId="0" xr:uid="{EA4D5304-B7F1-44E7-B3C5-90DCA698E04D}">
      <text>
        <r>
          <rPr>
            <b/>
            <sz val="9"/>
            <color indexed="81"/>
            <rFont val="Arial"/>
            <family val="2"/>
          </rPr>
          <t>Betriebsausgaben - Kredit/Leasing (ohne KFZ):</t>
        </r>
        <r>
          <rPr>
            <sz val="9"/>
            <color indexed="81"/>
            <rFont val="Arial"/>
            <family val="2"/>
          </rPr>
          <t xml:space="preserve">
Tragen Sie hier sämtliche Ausgaben für Kredite im Zusammenhang mit Gebäude, Büro-
und Geschäftseinrichtung bzw. mit dem Maschinenpark ein.
Beachten Sie, dass bei Finanzierung über Kredit nur die laufenden Zinsen, aber nicht die
Tilgungsraten selbst als Betriebsausgabe ansetzbar sind. Dafür wirkt sich die anteilige
Abschreibung der Investition (AfA) steuermindernd aus. Die entsprechenden AfA-Werte
können Sie in den getrennten Bereich eingeben. Die Eingabe des Tilgungsanteils ist für
für Ihre Liquiditätsrechnung relevant.</t>
        </r>
      </text>
    </comment>
    <comment ref="A51" authorId="0" shapeId="0" xr:uid="{3716E6B4-0C29-4549-BC4A-97EED08885C7}">
      <text>
        <r>
          <rPr>
            <b/>
            <sz val="9"/>
            <color indexed="81"/>
            <rFont val="Arial"/>
            <family val="2"/>
          </rPr>
          <t>Betriebsausgaben - Instandhaltung/Wartung/Reparaturen (ohne KFZ):</t>
        </r>
        <r>
          <rPr>
            <sz val="9"/>
            <color indexed="81"/>
            <rFont val="Arial"/>
            <family val="2"/>
          </rPr>
          <t xml:space="preserve">
Tragen Sie hier alle Ausgaben ein, die im Zusammenhang mit Wartung,
Instandhaltung oder Reparatur der Betriebsräumlichkeiten, etc. stehen.</t>
        </r>
      </text>
    </comment>
    <comment ref="A61" authorId="0" shapeId="0" xr:uid="{D5130A7B-C7EF-48E2-90AE-D0ADD28C1156}">
      <text>
        <r>
          <rPr>
            <b/>
            <sz val="9"/>
            <color indexed="81"/>
            <rFont val="Arial"/>
            <family val="2"/>
          </rPr>
          <t>Betriebsausgaben - Abschreibungen:</t>
        </r>
        <r>
          <rPr>
            <sz val="9"/>
            <color indexed="81"/>
            <rFont val="Arial"/>
            <family val="2"/>
          </rPr>
          <t xml:space="preserve">
Bei abnutzbarem Anlagevermögen (z. B. Büro- und Geschäftseinrichtung, EDV-Anlage,
Kraftfahrzeug(e), Gebäude, etc.) ist der Wertverlust in Form einer Abschreibung als
Betriebsausgabe steuerlich geltend zu machen. Die Abschreibung erfolgt gemäss der
Nutzungsdauer der Anlage.</t>
        </r>
      </text>
    </comment>
    <comment ref="B62" authorId="1" shapeId="0" xr:uid="{61F26C14-7F5A-4D7F-84B2-22CABE9864AB}">
      <text>
        <r>
          <rPr>
            <b/>
            <sz val="9"/>
            <color indexed="81"/>
            <rFont val="Arial"/>
            <family val="2"/>
          </rPr>
          <t>Geringwertige Wirtschaftsgüter:</t>
        </r>
        <r>
          <rPr>
            <sz val="9"/>
            <color indexed="81"/>
            <rFont val="Arial"/>
            <family val="2"/>
          </rPr>
          <t xml:space="preserve">
Im Jahr der Anschaffung ist eine steuerliche Sofortabschreibung von abnutzbaren
Wirtschaftsgütern möglich.</t>
        </r>
      </text>
    </comment>
    <comment ref="B63" authorId="1" shapeId="0" xr:uid="{95B9414D-943E-4BA6-A01A-C81CAFC83B54}">
      <text>
        <r>
          <rPr>
            <b/>
            <sz val="9"/>
            <color indexed="81"/>
            <rFont val="Arial"/>
            <family val="2"/>
          </rPr>
          <t>Abschreibung lt. AfA-Verzeichnis:</t>
        </r>
        <r>
          <rPr>
            <sz val="9"/>
            <color indexed="81"/>
            <rFont val="Arial"/>
            <family val="2"/>
          </rPr>
          <t xml:space="preserve">
Geben Sie hier die Werte für die  laufenden
Abschreibungen laut Anlagenverzeichnis ein.</t>
        </r>
      </text>
    </comment>
    <comment ref="A79" authorId="0" shapeId="0" xr:uid="{245075F0-2BEB-4D60-A12F-BEBBC40307D5}">
      <text>
        <r>
          <rPr>
            <b/>
            <sz val="9"/>
            <color indexed="81"/>
            <rFont val="Arial"/>
            <family val="2"/>
          </rPr>
          <t>Betriebsausgaben - Büroaufwand:</t>
        </r>
        <r>
          <rPr>
            <sz val="9"/>
            <color indexed="81"/>
            <rFont val="Arial"/>
            <family val="2"/>
          </rPr>
          <t xml:space="preserve">
Tragen Sie hier sämtliche Aufwendungen im Bereich Büromaterial, Briefpapier, Drucksorten, Porti etc. ein.
In diese Aufwandskategorie sind allerdings nicht die Ausgaben für sog. geringwertige Wirtschaftsgüter wie
IT-Kleinzubehör, Rechenmaschinen, Kleinwerkzeug, etc. einzubeziehen.</t>
        </r>
      </text>
    </comment>
    <comment ref="A86" authorId="0" shapeId="0" xr:uid="{2DAA0528-9455-40DA-801A-328C3E5E5B17}">
      <text>
        <r>
          <rPr>
            <b/>
            <sz val="9"/>
            <color indexed="81"/>
            <rFont val="Arial"/>
            <family val="2"/>
          </rPr>
          <t>Betriebsausgaben - Kommunikation:</t>
        </r>
        <r>
          <rPr>
            <sz val="9"/>
            <color indexed="81"/>
            <rFont val="Arial"/>
            <family val="2"/>
          </rPr>
          <t xml:space="preserve">
Tragen Sie hier sämtliche Aufwendungen für den Bereich Ihrer Bürokommunikation ein, z.B.
Telefon, Mobiltelefon, Internetzugang etc. ein. Wenn Sie zu Hause arbeiten, gehen Sie aber
davon aus, dass für die steuerliche Anerkennung ein bestimmter Privatanteil in Abzug zu
bringen ist (meist 20% bis 30%).</t>
        </r>
      </text>
    </comment>
    <comment ref="A96" authorId="0" shapeId="0" xr:uid="{B1BC1A65-3CA6-4C22-ADAD-0AABBB5DCDDF}">
      <text>
        <r>
          <rPr>
            <b/>
            <sz val="9"/>
            <color indexed="81"/>
            <rFont val="Arial"/>
            <family val="2"/>
          </rPr>
          <t>Betriebsausgaben - Beratung:</t>
        </r>
        <r>
          <rPr>
            <sz val="9"/>
            <color indexed="81"/>
            <rFont val="Arial"/>
            <family val="2"/>
          </rPr>
          <t xml:space="preserve">
Tragen Sie hier sämtliche Aufwendungen im Bereich Steuer- und Rechtsberatung sowie den
Aufwand für externe Beratungsleistungen (Unternehmensberatung, Marketingberatung, etc.) ein.</t>
        </r>
      </text>
    </comment>
    <comment ref="A105" authorId="0" shapeId="0" xr:uid="{1A7E939A-49B5-4C9C-94C9-1598AF4D6D00}">
      <text>
        <r>
          <rPr>
            <b/>
            <sz val="9"/>
            <color indexed="81"/>
            <rFont val="Arial"/>
            <family val="2"/>
          </rPr>
          <t>Betriebsausgaben - Marketing, Werbung:</t>
        </r>
        <r>
          <rPr>
            <sz val="9"/>
            <color indexed="81"/>
            <rFont val="Arial"/>
            <family val="2"/>
          </rPr>
          <t xml:space="preserve">
Tragen Sie hier alle Aufwendungen für Marketing für Produkte und Dienstleistungen
Ihres Unternehmens ein. Beim Repräsentationsaufwand (Geschäftsessen, etc.) ist
zu berücksichtigen, dass meist nur ein Anteil von 50% der tatsächlich angefallenen
Kosten steuerlich anerkannt wird. Zudem muss der Zweck der Akquisition eindeutig
nachgewiesen werden.</t>
        </r>
      </text>
    </comment>
    <comment ref="A118" authorId="0" shapeId="0" xr:uid="{0C5432D4-7A8C-40B0-9BB7-D951DE85BFAD}">
      <text>
        <r>
          <rPr>
            <b/>
            <sz val="9"/>
            <color indexed="81"/>
            <rFont val="Arial"/>
            <family val="2"/>
          </rPr>
          <t>Betriebsausgaben - Reiseaufwand:</t>
        </r>
        <r>
          <rPr>
            <sz val="9"/>
            <color indexed="81"/>
            <rFont val="Arial"/>
            <family val="2"/>
          </rPr>
          <t xml:space="preserve">
Tragen Sie hier sämtliche Aufwendungen im Bereich Ihrer Reisetätigkeiten ein. Dazu gehören
z.B. Ausgaben für Bahn- oder Flugtickets, Übernachtungen sowie die entsprechenden Diäten
für Reisen im In- bzw. Ausland. Sie können ebenfalls Transportkosten im Nahverkehr wie z.B.
Taxi, Strassenbahnfahrscheine etc. ansetzen.</t>
        </r>
      </text>
    </comment>
    <comment ref="A126" authorId="0" shapeId="0" xr:uid="{DE414A72-1F27-47CA-9C52-31C84FBF9E87}">
      <text>
        <r>
          <rPr>
            <b/>
            <sz val="9"/>
            <color indexed="81"/>
            <rFont val="Arial"/>
            <family val="2"/>
          </rPr>
          <t>Betriebsausgaben - Sonstiger Aufwand:</t>
        </r>
        <r>
          <rPr>
            <sz val="9"/>
            <color indexed="81"/>
            <rFont val="Arial"/>
            <family val="2"/>
          </rPr>
          <t xml:space="preserve">
Tragen Sie in diese Tabelle die Aufwendungen für folgende Positionen ein, wobei Sie noch ausreichend
Platz haben, um weitere Kostenpositionen aufzunehmen, wenn diese nicht ohnehin vorgesehen wurden.
</t>
        </r>
        <r>
          <rPr>
            <b/>
            <sz val="9"/>
            <color indexed="81"/>
            <rFont val="Arial"/>
            <family val="2"/>
          </rPr>
          <t>Fachliteratur:</t>
        </r>
        <r>
          <rPr>
            <sz val="9"/>
            <color indexed="81"/>
            <rFont val="Arial"/>
            <family val="2"/>
          </rPr>
          <t xml:space="preserve">
Ausgaben für "Fachpublikationen" in Ihrem unternehmerischen Bereich, allerdings keine Tageszeitungen,
Illustrierte, etc., es sei denn, Sie gehören bestimmen Berufsgrupen an (z.B. Kaffeehäuser, Friseure, etc.).
</t>
        </r>
        <r>
          <rPr>
            <b/>
            <sz val="9"/>
            <color indexed="81"/>
            <rFont val="Arial"/>
            <family val="2"/>
          </rPr>
          <t>Aus- und Weiterbildung:</t>
        </r>
        <r>
          <rPr>
            <sz val="9"/>
            <color indexed="81"/>
            <rFont val="Arial"/>
            <family val="2"/>
          </rPr>
          <t xml:space="preserve">
Ausgaben für den Besuch von Kursen, Seminaren, Trainigs, die Sie in Bezug auf Ihre Tätigkeit
'weiterbringen'. Nicht ansetzbar sind aber Kosten für eine Grundausbildung in einem völlig anderen
Beruf oder Gewerbe.
</t>
        </r>
        <r>
          <rPr>
            <b/>
            <sz val="9"/>
            <color indexed="81"/>
            <rFont val="Arial"/>
            <family val="2"/>
          </rPr>
          <t>Beiträge an Berufsvertretungen:</t>
        </r>
        <r>
          <rPr>
            <sz val="9"/>
            <color indexed="81"/>
            <rFont val="Arial"/>
            <family val="2"/>
          </rPr>
          <t xml:space="preserve">
Ausgaben für Mitgliedsbeiträge bei der Wirtschaftskammer sowie freiwillige Beiträge an für Ihr
Unternehmen relevante Interessensvertretungen ausserhalb der Wirtschaftskammer.
</t>
        </r>
        <r>
          <rPr>
            <b/>
            <sz val="9"/>
            <color indexed="81"/>
            <rFont val="Arial"/>
            <family val="2"/>
          </rPr>
          <t>Spesen des Geldverkehrs</t>
        </r>
        <r>
          <rPr>
            <sz val="9"/>
            <color indexed="81"/>
            <rFont val="Arial"/>
            <family val="2"/>
          </rPr>
          <t>:
Zu den Spesen des Geldverkehrs gehören insbesondere Überweisungsspesen und
Kontoführungsgebühren bei Ihrer Hausbank. Diese Aufwendungen werden meist pro Quartal auf Ihrem
Kontoauszug ausgewiesen, rechnen Sie daher diese Aufwendungen auf einen Monatsdurchschnitt.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G76" authorId="0" shapeId="0" xr:uid="{EAFF9D28-7D5A-4138-9D7C-7E3B78D42180}">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 ref="J76" authorId="0" shapeId="0" xr:uid="{A832419A-0257-4DA1-9EFC-24355F6BB201}">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Scarimbolo</author>
    <author>NN</author>
  </authors>
  <commentList>
    <comment ref="C5" authorId="0" shapeId="0" xr:uid="{7F863DF9-2C1E-445B-978E-C91FD33189FD}">
      <text>
        <r>
          <rPr>
            <b/>
            <sz val="9"/>
            <color indexed="81"/>
            <rFont val="Arial"/>
            <family val="2"/>
          </rPr>
          <t>Höchstbeitragsgrundlage:</t>
        </r>
        <r>
          <rPr>
            <sz val="9"/>
            <color indexed="81"/>
            <rFont val="Arial"/>
            <family val="2"/>
          </rPr>
          <t xml:space="preserve">
Berechnungsbasis für die weiteren Nebenkosten auf Grundlage der aktuell verlautbarten Werte.</t>
        </r>
      </text>
    </comment>
    <comment ref="D6" authorId="0" shapeId="0" xr:uid="{186E59D8-DA78-4CAE-8EE1-36D1525795D1}">
      <text>
        <r>
          <rPr>
            <b/>
            <sz val="9"/>
            <color indexed="81"/>
            <rFont val="Arial"/>
            <family val="2"/>
          </rPr>
          <t>KV:</t>
        </r>
        <r>
          <rPr>
            <sz val="9"/>
            <color indexed="81"/>
            <rFont val="Arial"/>
            <family val="2"/>
          </rPr>
          <t xml:space="preserve">
Beitrag zur Krankenversicherung.
Dieser Beitrag ist mit der Höchst-
beitragsgrundlage begrenzt.</t>
        </r>
      </text>
    </comment>
    <comment ref="E6" authorId="0" shapeId="0" xr:uid="{1028F2FA-1152-4717-AA2C-453F6A284191}">
      <text>
        <r>
          <rPr>
            <b/>
            <sz val="9"/>
            <color indexed="81"/>
            <rFont val="Arial"/>
            <family val="2"/>
          </rPr>
          <t>UV:</t>
        </r>
        <r>
          <rPr>
            <sz val="9"/>
            <color indexed="81"/>
            <rFont val="Arial"/>
            <family val="2"/>
          </rPr>
          <t xml:space="preserve">
Beitrag zur Unfallsversicherung.
Dieser Beitrag ist mit der Höchst-
beitragsgrundlage begrenzt.</t>
        </r>
      </text>
    </comment>
    <comment ref="F6" authorId="0" shapeId="0" xr:uid="{615A5869-093F-45A0-A9F5-9DAFF6AB65A2}">
      <text>
        <r>
          <rPr>
            <b/>
            <sz val="9"/>
            <color indexed="81"/>
            <rFont val="Arial"/>
            <family val="2"/>
          </rPr>
          <t>PV:</t>
        </r>
        <r>
          <rPr>
            <sz val="9"/>
            <color indexed="81"/>
            <rFont val="Arial"/>
            <family val="2"/>
          </rPr>
          <t xml:space="preserve">
Beitrag zur Pensionsversicherung.
Dieser Beitrag ist mit der Höchst-
beitragsgrundlage begrenzt.</t>
        </r>
      </text>
    </comment>
    <comment ref="G6" authorId="0" shapeId="0" xr:uid="{B1243ADF-D054-4E92-A9BC-CF04D3596E30}">
      <text>
        <r>
          <rPr>
            <b/>
            <sz val="9"/>
            <color indexed="81"/>
            <rFont val="Arial"/>
            <family val="2"/>
          </rPr>
          <t>ALV:</t>
        </r>
        <r>
          <rPr>
            <sz val="9"/>
            <color indexed="81"/>
            <rFont val="Arial"/>
            <family val="2"/>
          </rPr>
          <t xml:space="preserve">
Beitrag zur Arbeitslosenversicherung einschl. Zuschlag gem. IESG,
Insovelnz-Engeltsicherungsgesetz. Dieser Beitrag ist mit der
Höchstbeitragsgrundlage begrenzt.</t>
        </r>
      </text>
    </comment>
    <comment ref="H6" authorId="0" shapeId="0" xr:uid="{1068BC5F-FA1F-452C-9266-EAD657DAE2B7}">
      <text>
        <r>
          <rPr>
            <b/>
            <sz val="9"/>
            <color indexed="81"/>
            <rFont val="Arial"/>
            <family val="2"/>
          </rPr>
          <t>WBF:</t>
        </r>
        <r>
          <rPr>
            <sz val="9"/>
            <color indexed="81"/>
            <rFont val="Arial"/>
            <family val="2"/>
          </rPr>
          <t xml:space="preserve">
Beitrag zur Wohnbauförderung.
Dieser Beitrag ist mit der Höchst-
beitragsgrundlage begrenzt.</t>
        </r>
      </text>
    </comment>
    <comment ref="I6" authorId="0" shapeId="0" xr:uid="{C7E2BD74-01A0-47E5-92B8-032654322031}">
      <text>
        <r>
          <rPr>
            <b/>
            <sz val="9"/>
            <color indexed="81"/>
            <rFont val="Arial"/>
            <family val="2"/>
          </rPr>
          <t xml:space="preserve">KOMM: </t>
        </r>
        <r>
          <rPr>
            <sz val="9"/>
            <color indexed="81"/>
            <rFont val="Arial"/>
            <family val="2"/>
          </rPr>
          <t>Beitrag zur Kommunalsteuer als Berechnungsbasis.</t>
        </r>
      </text>
    </comment>
    <comment ref="J6" authorId="0" shapeId="0" xr:uid="{BD30FBA5-FDAD-42F6-9289-503AEA475B60}">
      <text>
        <r>
          <rPr>
            <b/>
            <sz val="9"/>
            <color indexed="81"/>
            <rFont val="Arial"/>
            <family val="2"/>
          </rPr>
          <t>WK-U2:</t>
        </r>
        <r>
          <rPr>
            <sz val="9"/>
            <color indexed="81"/>
            <rFont val="Arial"/>
            <family val="2"/>
          </rPr>
          <t xml:space="preserve">
Vormals "Zuschlag zum Dienstgeberbeitrag (DZ)".
Wirtschaftskammerumlage 2 (WKU-2).</t>
        </r>
      </text>
    </comment>
    <comment ref="K6" authorId="0" shapeId="0" xr:uid="{BAE17E04-3FDE-4D27-846A-80215F56A892}">
      <text>
        <r>
          <rPr>
            <b/>
            <sz val="9"/>
            <color indexed="81"/>
            <rFont val="Arial"/>
            <family val="2"/>
          </rPr>
          <t>BMSVG:</t>
        </r>
        <r>
          <rPr>
            <sz val="9"/>
            <color indexed="81"/>
            <rFont val="Arial"/>
            <family val="2"/>
          </rPr>
          <t xml:space="preserve">
Beitrag zu Mitarbeitervorsorgekassa. Dieser
Beitrag ist mit der Höchstbeitragsgrundlage
begrenzt.</t>
        </r>
      </text>
    </comment>
    <comment ref="A22" authorId="1" shapeId="0" xr:uid="{CC4D77C2-30D0-4FEB-A00A-10896DB7A4D5}">
      <text>
        <r>
          <rPr>
            <sz val="9"/>
            <color indexed="81"/>
            <rFont val="Arial"/>
            <family val="2"/>
          </rPr>
          <t xml:space="preserve">Diese Werte werden automatisch
in das Arbeitsblatt </t>
        </r>
        <r>
          <rPr>
            <b/>
            <sz val="9"/>
            <color indexed="81"/>
            <rFont val="Arial"/>
            <family val="2"/>
          </rPr>
          <t>"Fixkosten"</t>
        </r>
        <r>
          <rPr>
            <sz val="9"/>
            <color indexed="81"/>
            <rFont val="Arial"/>
            <family val="2"/>
          </rPr>
          <t xml:space="preserve">
übernommen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Scarimbolo</author>
    <author>Networkpro</author>
    <author>NN</author>
  </authors>
  <commentList>
    <comment ref="A5" authorId="0" shapeId="0" xr:uid="{EEBC165B-5BC6-4183-B955-6535777CC286}">
      <text>
        <r>
          <rPr>
            <b/>
            <sz val="9"/>
            <color indexed="81"/>
            <rFont val="Arial"/>
            <family val="2"/>
          </rPr>
          <t>KFZ-Aufwand - Kostenanteil Firma / Privat:</t>
        </r>
        <r>
          <rPr>
            <sz val="9"/>
            <color indexed="81"/>
            <rFont val="Arial"/>
            <family val="2"/>
          </rPr>
          <t xml:space="preserve">
Geben Sie hier den Anteil ein, für den Sie Ihr KFZ im Rahmen Ihrer betrieblichen
Tätigkeit nützen. Fragen Sie jedenfalls Ihren Steuerberater, welcher Anteil vertretbar
ist. Der Privatanteil wird nach der Eingabe entsprechend berechnet.</t>
        </r>
      </text>
    </comment>
    <comment ref="A8" authorId="1" shapeId="0" xr:uid="{6D0E6657-045B-4043-B576-89400B81F9C9}">
      <text>
        <r>
          <rPr>
            <b/>
            <sz val="9"/>
            <color indexed="81"/>
            <rFont val="Arial"/>
            <family val="2"/>
          </rPr>
          <t>KFZ-Aufwand:</t>
        </r>
        <r>
          <rPr>
            <sz val="9"/>
            <color indexed="81"/>
            <rFont val="Arial"/>
            <family val="2"/>
          </rPr>
          <t xml:space="preserve">
Bei der Eingabe ist zu berücksichtigen, ob das KFZ VSt.-abzugsberechtigt (z.B. Minivan) ist oder nicht.
Wenn </t>
        </r>
        <r>
          <rPr>
            <b/>
            <sz val="9"/>
            <color indexed="81"/>
            <rFont val="Arial"/>
            <family val="2"/>
          </rPr>
          <t>JA:</t>
        </r>
        <r>
          <rPr>
            <sz val="9"/>
            <color indexed="81"/>
            <rFont val="Arial"/>
            <family val="2"/>
          </rPr>
          <t xml:space="preserve"> Geben Sie jeweils die Nettokosten (ohne USt.) an.
Wenn </t>
        </r>
        <r>
          <rPr>
            <b/>
            <sz val="9"/>
            <color indexed="81"/>
            <rFont val="Arial"/>
            <family val="2"/>
          </rPr>
          <t>NEIN:</t>
        </r>
        <r>
          <rPr>
            <sz val="9"/>
            <color indexed="81"/>
            <rFont val="Arial"/>
            <family val="2"/>
          </rPr>
          <t xml:space="preserve"> Geben Sie jeweils die Bruttokosten (inkl. USt.) an.
Bedenken Sie, dass bei nicht 100% betrieblicher Nutzung des KFZ jedenfalls eine Nachbemessung
im Bereich der Einkommensteuer bzw. Umsatzsteuer erfolgt.</t>
        </r>
      </text>
    </comment>
    <comment ref="L25" authorId="2" shapeId="0" xr:uid="{397B182B-36F5-48D1-8B51-56DA081D7420}">
      <text>
        <r>
          <rPr>
            <sz val="9"/>
            <color indexed="81"/>
            <rFont val="Arial"/>
            <family val="2"/>
          </rPr>
          <t xml:space="preserve">Dieser Wert wird automatisch in
das Arbeitsblatt </t>
        </r>
        <r>
          <rPr>
            <b/>
            <sz val="9"/>
            <color indexed="81"/>
            <rFont val="Arial"/>
            <family val="2"/>
          </rPr>
          <t>"Fixkosten"</t>
        </r>
        <r>
          <rPr>
            <sz val="9"/>
            <color indexed="81"/>
            <rFont val="Arial"/>
            <family val="2"/>
          </rPr>
          <t xml:space="preserve">
übernommen</t>
        </r>
      </text>
    </comment>
    <comment ref="N25" authorId="2" shapeId="0" xr:uid="{8F4C2C40-99F3-4BA3-8A76-57AE05FCBB5B}">
      <text>
        <r>
          <rPr>
            <sz val="9"/>
            <color indexed="81"/>
            <rFont val="Arial"/>
            <family val="2"/>
          </rPr>
          <t xml:space="preserve">Dieser Wert wird automatisch in
das Arbeitsblatt </t>
        </r>
        <r>
          <rPr>
            <b/>
            <sz val="9"/>
            <color indexed="81"/>
            <rFont val="Arial"/>
            <family val="2"/>
          </rPr>
          <t>"Privatausgaben"</t>
        </r>
        <r>
          <rPr>
            <sz val="9"/>
            <color indexed="81"/>
            <rFont val="Arial"/>
            <family val="2"/>
          </rPr>
          <t xml:space="preserve">
übernommen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A21" authorId="0" shapeId="0" xr:uid="{E32C5B7A-18E0-4722-B1A8-8E071731A61C}">
      <text>
        <r>
          <rPr>
            <b/>
            <sz val="9"/>
            <color indexed="81"/>
            <rFont val="Arial"/>
            <family val="2"/>
          </rPr>
          <t>Zu erwartende Einkommensteuer:</t>
        </r>
        <r>
          <rPr>
            <sz val="9"/>
            <color indexed="81"/>
            <rFont val="Arial"/>
            <family val="2"/>
          </rPr>
          <t xml:space="preserve">
Die hier ausgewiesenen Werte haben rein informativen Charakter und stellen eine Schätzung auf
Basis der aktuellen Werte dar. Bedenken Sie bitte, dass die Berechnung der Einkommensteuer
von weiteren Einkunftsquellen (z.B. Einkünfte aus unselbständiger Tätigkeit, aus Vermietung und
Verpachtung, etc.) abhängen kann. Bedenken Sie ebenfalls, dass die Grundlage zur Bemessung
der Einkommensteuer in bestimmten Branchen auch durch den sog. </t>
        </r>
        <r>
          <rPr>
            <i/>
            <sz val="9"/>
            <color indexed="81"/>
            <rFont val="Arial"/>
            <family val="2"/>
          </rPr>
          <t>Eigenverbrauch</t>
        </r>
        <r>
          <rPr>
            <sz val="9"/>
            <color indexed="81"/>
            <rFont val="Arial"/>
            <family val="2"/>
          </rPr>
          <t xml:space="preserve"> erhöht wird.
Außerdem werden keinerelei Steuerabsetzbeträge berücksichtigt.</t>
        </r>
      </text>
    </comment>
  </commentList>
</comments>
</file>

<file path=xl/sharedStrings.xml><?xml version="1.0" encoding="utf-8"?>
<sst xmlns="http://schemas.openxmlformats.org/spreadsheetml/2006/main" count="416" uniqueCount="236">
  <si>
    <t>Instandhaltung/Wartung/Reparaturen (ohne KFZ)</t>
  </si>
  <si>
    <t>Versicherungen (ohne KFZ, ohne Sozialversicherung)</t>
  </si>
  <si>
    <t>Summe Monat/Jahr/Anteil</t>
  </si>
  <si>
    <t>Anteil %</t>
  </si>
  <si>
    <t>Unternehmensberatung</t>
  </si>
  <si>
    <t>Franchisegebühren</t>
  </si>
  <si>
    <t>Kreditrestschuldversicherung</t>
  </si>
  <si>
    <t>Risikoversicherung zur Firmenkreditabsicherung</t>
  </si>
  <si>
    <t>Spesen des Geldverkehrs (Bankgebühren, …)</t>
  </si>
  <si>
    <t>Haustiere</t>
  </si>
  <si>
    <t>Telefon/Internet</t>
  </si>
  <si>
    <t>Monat  €</t>
  </si>
  <si>
    <t>Jahr  €</t>
  </si>
  <si>
    <t>Umsatz+Kosten</t>
  </si>
  <si>
    <t>KFZ-Kosten</t>
  </si>
  <si>
    <t>Sonstiger Aufwand</t>
  </si>
  <si>
    <t>Geschäfts- und Raumkosten (Gebäude/Lokal/Büro)</t>
  </si>
  <si>
    <t>Gesamtkosten</t>
  </si>
  <si>
    <t>Mitarbeiter</t>
  </si>
  <si>
    <t>Ergebnis</t>
  </si>
  <si>
    <t>Kfz</t>
  </si>
  <si>
    <t>Sozialversicherung der gewerblichen Wirtschaft</t>
  </si>
  <si>
    <t>Monat €</t>
  </si>
  <si>
    <t>Jahr €</t>
  </si>
  <si>
    <t>Personalkosten (Löhne und Gehälter)</t>
  </si>
  <si>
    <t>Botendienste, Taxi, Transportkosten</t>
  </si>
  <si>
    <t>Versicherung Haftpflicht</t>
  </si>
  <si>
    <t>Versicherung Insassen</t>
  </si>
  <si>
    <t>Versicherung Rechtsschutz</t>
  </si>
  <si>
    <t>KV</t>
  </si>
  <si>
    <t>UV</t>
  </si>
  <si>
    <t>PV</t>
  </si>
  <si>
    <t>WBF</t>
  </si>
  <si>
    <t>Marketing, Werbung</t>
  </si>
  <si>
    <t>KFZ-Aufwand</t>
  </si>
  <si>
    <t>Kosten</t>
  </si>
  <si>
    <t>Betriebskosten</t>
  </si>
  <si>
    <t>Energiekosten</t>
  </si>
  <si>
    <t>Einrichtung</t>
  </si>
  <si>
    <t>Gebäude/Lokal/Büro</t>
  </si>
  <si>
    <t>Kleinmaterial</t>
  </si>
  <si>
    <t>Maschinen</t>
  </si>
  <si>
    <t>Monat</t>
  </si>
  <si>
    <t>Jahr</t>
  </si>
  <si>
    <t>Büro- und Geschäftseinrichtung</t>
  </si>
  <si>
    <t>Treibstoff</t>
  </si>
  <si>
    <t>Versicherung Kasko</t>
  </si>
  <si>
    <t>Motorbezogene Steuer</t>
  </si>
  <si>
    <t>Porto, Postgebühren</t>
  </si>
  <si>
    <t>Telefon</t>
  </si>
  <si>
    <t>Mobiltelefon</t>
  </si>
  <si>
    <t>Fachliteratur</t>
  </si>
  <si>
    <t>Betriebsunterbrechungsversicherung</t>
  </si>
  <si>
    <t>Produkthaftungsversicherung</t>
  </si>
  <si>
    <t>Rechtsschutzversicherung</t>
  </si>
  <si>
    <t>Gebühren, Stempelmarken</t>
  </si>
  <si>
    <t>Steuerberatung</t>
  </si>
  <si>
    <t>Rechtsberatung</t>
  </si>
  <si>
    <t>Geringwertige Wirtschaftsgüter</t>
  </si>
  <si>
    <t>Inserate</t>
  </si>
  <si>
    <t>Direct Mails</t>
  </si>
  <si>
    <t>Radio-, TV-, Kino-, Plakatwerbung</t>
  </si>
  <si>
    <t>Broschüren, Prospekte, Flyer</t>
  </si>
  <si>
    <t>Repräsentationsaufwand</t>
  </si>
  <si>
    <t>Aus- und Weiterbildung</t>
  </si>
  <si>
    <t>Wohnkosten</t>
  </si>
  <si>
    <t>Haushalts-/Eigenheimversicherung</t>
  </si>
  <si>
    <t>Unfallversicherung</t>
  </si>
  <si>
    <t>Bausparen</t>
  </si>
  <si>
    <t>Vorsorge und Sparen</t>
  </si>
  <si>
    <t>Lebenshaltungskosten</t>
  </si>
  <si>
    <t>Bekleidung</t>
  </si>
  <si>
    <t>Freizeit, Sport, Hobby</t>
  </si>
  <si>
    <t>Sonstige Verpflichtungen</t>
  </si>
  <si>
    <t>Erhaltene Unterhaltszahlungen</t>
  </si>
  <si>
    <t>Urlaub</t>
  </si>
  <si>
    <t>Rundfunk/Fernsehen/Telekabel</t>
  </si>
  <si>
    <t>Abgaben für Grundbesitz/Wasser/Müll</t>
  </si>
  <si>
    <t>Pensionszusatzversicherung</t>
  </si>
  <si>
    <t>Kapitalsparen, Aktien, etc.</t>
  </si>
  <si>
    <t>Genussmittel, Tabakwaren</t>
  </si>
  <si>
    <t>Private Schulden (Familie, Freunde)</t>
  </si>
  <si>
    <t>Haushaltseinnahmen gesamt</t>
  </si>
  <si>
    <t>Haushaltsausgaben gesamt</t>
  </si>
  <si>
    <t>Internet</t>
  </si>
  <si>
    <t>Gebäude- bzw. Haushaltsversicherung</t>
  </si>
  <si>
    <t>Büromaterial, Drucksorten</t>
  </si>
  <si>
    <t>Internet Website</t>
  </si>
  <si>
    <t>Messeteilnahmen (Austellungskosten)</t>
  </si>
  <si>
    <t>Garagierung, Parkkosten</t>
  </si>
  <si>
    <t>Abschreibungen</t>
  </si>
  <si>
    <t>Reiseaufwand</t>
  </si>
  <si>
    <t>Miete/Pacht/Leasing</t>
  </si>
  <si>
    <t>Haftpflichtversicherung</t>
  </si>
  <si>
    <t>Krankenzusatzversicherung</t>
  </si>
  <si>
    <t>Privatausgaben</t>
  </si>
  <si>
    <t>Energie</t>
  </si>
  <si>
    <t>Reinigung</t>
  </si>
  <si>
    <t>Büroaufwand</t>
  </si>
  <si>
    <t>Kommunikation</t>
  </si>
  <si>
    <t>Beratungsaufwand</t>
  </si>
  <si>
    <t>ALV</t>
  </si>
  <si>
    <t>KOMM</t>
  </si>
  <si>
    <t>Monats-</t>
  </si>
  <si>
    <t>Brutto</t>
  </si>
  <si>
    <t>Jahres-</t>
  </si>
  <si>
    <t>Gesamt</t>
  </si>
  <si>
    <t>Medikamente, Artzkosten</t>
  </si>
  <si>
    <t>Beiträge an Berufsvertretungen (Kammerumlage)</t>
  </si>
  <si>
    <t>Mitgliedsbeiträge</t>
  </si>
  <si>
    <t>Reise- und Fahrtspesen</t>
  </si>
  <si>
    <t>Nächtigungsgelder</t>
  </si>
  <si>
    <t>Personalkosten pauschal</t>
  </si>
  <si>
    <t>KFZ-Kosten pauschal</t>
  </si>
  <si>
    <t>Leasing (ohne Kfz)</t>
  </si>
  <si>
    <t>Gesamkosten</t>
  </si>
  <si>
    <t>%-Anteil an den</t>
  </si>
  <si>
    <t>Firmenanteil</t>
  </si>
  <si>
    <t>Privatanteil</t>
  </si>
  <si>
    <t>Szenario</t>
  </si>
  <si>
    <t>Maut, sonstige</t>
  </si>
  <si>
    <t>Maut, Vignette</t>
  </si>
  <si>
    <t>Service, Reparaturen</t>
  </si>
  <si>
    <t>Simulation</t>
  </si>
  <si>
    <t>Tag €</t>
  </si>
  <si>
    <t>pro Monat €</t>
  </si>
  <si>
    <t>pro Jahr €</t>
  </si>
  <si>
    <t>Gesamtkosten €</t>
  </si>
  <si>
    <t>Kredite (ohne KFZ)</t>
  </si>
  <si>
    <t>Fixkosten</t>
  </si>
  <si>
    <t>Abschreibungen lt. Anlagenverzeichnis</t>
  </si>
  <si>
    <t>Weitere...</t>
  </si>
  <si>
    <t>Nutzungsanteil Firma</t>
  </si>
  <si>
    <t>Nutzungsanteil Privat</t>
  </si>
  <si>
    <t>Ergebnis Haushaltsbudget</t>
  </si>
  <si>
    <t>Maschinen, Werkzeuge</t>
  </si>
  <si>
    <t>Gebäude</t>
  </si>
  <si>
    <t>Nahrungsmittel</t>
  </si>
  <si>
    <t>Zusammenfassung der Fixkosten</t>
  </si>
  <si>
    <t>%</t>
  </si>
  <si>
    <t>BMSVG</t>
  </si>
  <si>
    <t>WK-U2</t>
  </si>
  <si>
    <t>Daten aus Tabellenblatt "Ergebnis"</t>
  </si>
  <si>
    <t>Transportkosten</t>
  </si>
  <si>
    <t>Leasingrate/Kreditrate</t>
  </si>
  <si>
    <t>Autofahrerclub</t>
  </si>
  <si>
    <t>Summe Jahr/Monat/Anteil</t>
  </si>
  <si>
    <t>Tragen Sie in diese Tabelle die Nettobeträge pro Jahr (ohne Umsatzsteuer) für die wichtigsten Material- und Leistungsaufwendungen ein.</t>
  </si>
  <si>
    <t>Name</t>
  </si>
  <si>
    <t>Direkt zurechenbare Kosten (zu Produkt- bzw. Leistungsgruppen)</t>
  </si>
  <si>
    <t>Unterhaltszahlungen an Kinder</t>
  </si>
  <si>
    <t>Unterhaltszahlungen an Partner</t>
  </si>
  <si>
    <t>Kleinkredit (Kreditkarte, Kontorahmen Bank)</t>
  </si>
  <si>
    <t>Pflegeversicherung</t>
  </si>
  <si>
    <t>Tragen Sie in die nachfolgende Tabelle die Monatsbeträge für Ihr Haushaltsbudget ein.</t>
  </si>
  <si>
    <t>Tragen Sie in die nachfolgende Tabelle die Netto-Umsätze pro Jahr (ohne Umsatzsteuer) für die wichtigsten Produkte, Produktgruppen oder Dienstleistungen ein.</t>
  </si>
  <si>
    <t>Personalkosten lt. Berechnung</t>
  </si>
  <si>
    <t>KFZ-Kosten lt. Berechnung</t>
  </si>
  <si>
    <t>Zu leistende Unterhaltszahlungen</t>
  </si>
  <si>
    <t>Miete (ohne Betriebskosten)</t>
  </si>
  <si>
    <t>Kreditrückzahlung (z.B. Wohnkredit)</t>
  </si>
  <si>
    <t>Kosten (regelmäßig) für öffentliche Verkehrsmittel</t>
  </si>
  <si>
    <t>IT, Telekom</t>
  </si>
  <si>
    <t>Einkommen (unselbständig)</t>
  </si>
  <si>
    <t>{</t>
  </si>
  <si>
    <t>Um eine leichtere Lesbarkeit des Textes bzw. Bearbeitung der Tabellen zu gewährleisten, wurde auf die explizite, geschlechtsneutrale Schreibweise verzichtet.</t>
  </si>
  <si>
    <t>[</t>
  </si>
  <si>
    <t>SVS Mindestbeitrag</t>
  </si>
  <si>
    <t>SVS Beitrag lt. Vorschreibung</t>
  </si>
  <si>
    <t>…</t>
  </si>
  <si>
    <t>Tragen Sie in die nachfolgende Tabelle die Nettobeträge pro Monat (ohne Umsatzsteuer) für alle übrigen Betriebsausgaben ein…</t>
  </si>
  <si>
    <t>— Fixkosten</t>
  </si>
  <si>
    <t>= Deckungsbeitrag 2</t>
  </si>
  <si>
    <t>= Gewinn/Verlust vor Steuern</t>
  </si>
  <si>
    <t>— voraussichtliche Einkommensteuer</t>
  </si>
  <si>
    <t>= Ergebnis nach Steuern (Unternehmerlohn)</t>
  </si>
  <si>
    <t>= Verfügbares Einkommen</t>
  </si>
  <si>
    <t>+ Anzahl Betriebstage pro Monat</t>
  </si>
  <si>
    <t>+ Umsatz</t>
  </si>
  <si>
    <t>― Direkte bzw. variable Kosten</t>
  </si>
  <si>
    <t>= Deckungsbeitrag 1</t>
  </si>
  <si>
    <t>― Fixkosten</t>
  </si>
  <si>
    <t>= Betriebsergebnis (Deckungsbeitrag 2)</t>
  </si>
  <si>
    <t>― Zu erwartende Einkommensteuer</t>
  </si>
  <si>
    <t>= Ergebnis nach Steuer = Unternehmerlohn</t>
  </si>
  <si>
    <t>― Privatausgaben</t>
  </si>
  <si>
    <t>= Frei verfügbares Einkommen</t>
  </si>
  <si>
    <t>ARBEITSBLÄTTER</t>
  </si>
  <si>
    <t>EINGABEFELDER</t>
  </si>
  <si>
    <t>IMPRESSUM</t>
  </si>
  <si>
    <t>Lohn, Gehalt</t>
  </si>
  <si>
    <t>Familienbeihilfe, Kinderbetreuungsgeld</t>
  </si>
  <si>
    <t>Einkünfte aus Vermietung und Verpachtung</t>
  </si>
  <si>
    <t>Ausgaben für Kinder im selben Haushalt</t>
  </si>
  <si>
    <t>Umsatzerlöse (Produkt- bzw. Leistungsgruppen)</t>
  </si>
  <si>
    <r>
      <t>+</t>
    </r>
    <r>
      <rPr>
        <b/>
        <sz val="9"/>
        <rFont val="Arial"/>
        <family val="2"/>
      </rPr>
      <t xml:space="preserve"> Umsatzerlöse</t>
    </r>
  </si>
  <si>
    <r>
      <t xml:space="preserve">Zur Ermittlung des </t>
    </r>
    <r>
      <rPr>
        <b/>
        <i/>
        <sz val="9"/>
        <rFont val="Arial"/>
        <family val="2"/>
      </rPr>
      <t>Betriebsergebnisses</t>
    </r>
    <r>
      <rPr>
        <sz val="9"/>
        <rFont val="Arial"/>
        <family val="2"/>
      </rPr>
      <t xml:space="preserve"> dient der </t>
    </r>
    <r>
      <rPr>
        <b/>
        <i/>
        <sz val="9"/>
        <rFont val="Arial"/>
        <family val="2"/>
      </rPr>
      <t>Deckungsbeitrag 2</t>
    </r>
    <r>
      <rPr>
        <sz val="9"/>
        <rFont val="Arial"/>
        <family val="2"/>
      </rPr>
      <t xml:space="preserve">, also die </t>
    </r>
    <r>
      <rPr>
        <b/>
        <i/>
        <sz val="9"/>
        <rFont val="Arial"/>
        <family val="2"/>
      </rPr>
      <t>Differenz</t>
    </r>
    <r>
      <rPr>
        <sz val="9"/>
        <rFont val="Arial"/>
        <family val="2"/>
      </rPr>
      <t xml:space="preserve"> zwischen </t>
    </r>
    <r>
      <rPr>
        <b/>
        <i/>
        <sz val="9"/>
        <rFont val="Arial"/>
        <family val="2"/>
      </rPr>
      <t>Umsatz, variablen Kosten</t>
    </r>
    <r>
      <rPr>
        <sz val="9"/>
        <rFont val="Arial"/>
        <family val="2"/>
      </rPr>
      <t xml:space="preserve"> und </t>
    </r>
    <r>
      <rPr>
        <b/>
        <i/>
        <sz val="9"/>
        <rFont val="Arial"/>
        <family val="2"/>
      </rPr>
      <t>Fixkosten</t>
    </r>
    <r>
      <rPr>
        <sz val="9"/>
        <rFont val="Arial"/>
        <family val="2"/>
      </rPr>
      <t xml:space="preserve">. Das Ergebnis wird monatlich und jährlich bzw. als %-Wert dargestellt. Dieser Wert entspricht dem </t>
    </r>
    <r>
      <rPr>
        <b/>
        <i/>
        <sz val="9"/>
        <rFont val="Arial"/>
        <family val="2"/>
      </rPr>
      <t>Betriebsergebnis vor Steuern</t>
    </r>
    <r>
      <rPr>
        <sz val="9"/>
        <rFont val="Arial"/>
        <family val="2"/>
      </rPr>
      <t xml:space="preserve"> (bzw. der </t>
    </r>
    <r>
      <rPr>
        <b/>
        <i/>
        <sz val="9"/>
        <rFont val="Arial"/>
        <family val="2"/>
      </rPr>
      <t>Bemessungsgrundlage</t>
    </r>
    <r>
      <rPr>
        <sz val="9"/>
        <rFont val="Arial"/>
        <family val="2"/>
      </rPr>
      <t xml:space="preserve"> zur Ermittlung der Einkommensteuer).</t>
    </r>
  </si>
  <si>
    <r>
      <t xml:space="preserve">Danach wird der </t>
    </r>
    <r>
      <rPr>
        <b/>
        <i/>
        <sz val="9"/>
        <rFont val="Arial"/>
        <family val="2"/>
      </rPr>
      <t>Unternehmerlohn</t>
    </r>
    <r>
      <rPr>
        <sz val="9"/>
        <rFont val="Arial"/>
        <family val="2"/>
      </rPr>
      <t xml:space="preserve"> (= </t>
    </r>
    <r>
      <rPr>
        <b/>
        <i/>
        <sz val="9"/>
        <rFont val="Arial"/>
        <family val="2"/>
      </rPr>
      <t>Betriebsergebnis</t>
    </r>
    <r>
      <rPr>
        <sz val="9"/>
        <rFont val="Arial"/>
        <family val="2"/>
      </rPr>
      <t xml:space="preserve"> ― zu erwartende</t>
    </r>
    <r>
      <rPr>
        <b/>
        <i/>
        <sz val="9"/>
        <rFont val="Arial"/>
        <family val="2"/>
      </rPr>
      <t xml:space="preserve"> Einkommensteuer) </t>
    </r>
    <r>
      <rPr>
        <sz val="9"/>
        <rFont val="Arial"/>
        <family val="2"/>
      </rPr>
      <t>ermittelt.</t>
    </r>
  </si>
  <si>
    <r>
      <t xml:space="preserve">Nach Abzug der </t>
    </r>
    <r>
      <rPr>
        <b/>
        <i/>
        <sz val="9"/>
        <rFont val="Arial"/>
        <family val="2"/>
      </rPr>
      <t>Privatausgaben</t>
    </r>
    <r>
      <rPr>
        <sz val="9"/>
        <rFont val="Arial"/>
        <family val="2"/>
      </rPr>
      <t xml:space="preserve"> wird das </t>
    </r>
    <r>
      <rPr>
        <b/>
        <i/>
        <sz val="9"/>
        <rFont val="Arial"/>
        <family val="2"/>
      </rPr>
      <t>frei verfügbare Einkommen</t>
    </r>
    <r>
      <rPr>
        <sz val="9"/>
        <rFont val="Arial"/>
        <family val="2"/>
      </rPr>
      <t xml:space="preserve"> bestimmt.</t>
    </r>
  </si>
  <si>
    <r>
      <t xml:space="preserve">— direkte Kosten </t>
    </r>
    <r>
      <rPr>
        <i/>
        <sz val="9"/>
        <rFont val="Arial"/>
        <family val="2"/>
      </rPr>
      <t>(in % des Umsatzes)</t>
    </r>
  </si>
  <si>
    <r>
      <t>= Deckungsbeitrag 1</t>
    </r>
    <r>
      <rPr>
        <i/>
        <sz val="9"/>
        <rFont val="Arial"/>
        <family val="2"/>
      </rPr>
      <t xml:space="preserve"> (in % des Umsatzes)</t>
    </r>
  </si>
  <si>
    <r>
      <t xml:space="preserve">— Privatausgaben </t>
    </r>
    <r>
      <rPr>
        <i/>
        <sz val="9"/>
        <rFont val="Arial"/>
        <family val="2"/>
      </rPr>
      <t>(negatives Vorzeichen bei Eingabe)</t>
    </r>
  </si>
  <si>
    <r>
      <rPr>
        <sz val="9"/>
        <rFont val="Arial"/>
        <family val="2"/>
      </rPr>
      <t xml:space="preserve">Die </t>
    </r>
    <r>
      <rPr>
        <b/>
        <sz val="9"/>
        <rFont val="Arial"/>
        <family val="2"/>
      </rPr>
      <t xml:space="preserve">Unternehmenszahlen im Griff zu haben </t>
    </r>
    <r>
      <rPr>
        <sz val="9"/>
        <rFont val="Arial"/>
        <family val="2"/>
      </rPr>
      <t xml:space="preserve">ist eine </t>
    </r>
    <r>
      <rPr>
        <b/>
        <sz val="9"/>
        <rFont val="Arial"/>
        <family val="2"/>
      </rPr>
      <t xml:space="preserve">wesentliche Voraussetzung </t>
    </r>
    <r>
      <rPr>
        <sz val="9"/>
        <rFont val="Arial"/>
        <family val="2"/>
      </rPr>
      <t xml:space="preserve">für den </t>
    </r>
    <r>
      <rPr>
        <b/>
        <sz val="9"/>
        <rFont val="Arial"/>
        <family val="2"/>
      </rPr>
      <t xml:space="preserve">Erfolg Ihres Unternehmens.
</t>
    </r>
    <r>
      <rPr>
        <sz val="9"/>
        <rFont val="Arial"/>
        <family val="2"/>
      </rPr>
      <t xml:space="preserve">Machen Sie für Ihren Betrieb einen </t>
    </r>
    <r>
      <rPr>
        <b/>
        <sz val="9"/>
        <rFont val="Arial"/>
        <family val="2"/>
      </rPr>
      <t>Kassasturz</t>
    </r>
    <r>
      <rPr>
        <sz val="9"/>
        <rFont val="Arial"/>
        <family val="2"/>
      </rPr>
      <t xml:space="preserve"> im Bereich </t>
    </r>
    <r>
      <rPr>
        <b/>
        <sz val="9"/>
        <rFont val="Arial"/>
        <family val="2"/>
      </rPr>
      <t>Erlöse und Aufwendungen</t>
    </r>
    <r>
      <rPr>
        <sz val="9"/>
        <rFont val="Arial"/>
        <family val="2"/>
      </rPr>
      <t xml:space="preserve"> und kalkulieren Sie für Ihr Unternehmen eine Erfolgsprognose.</t>
    </r>
  </si>
  <si>
    <r>
      <t>Zur</t>
    </r>
    <r>
      <rPr>
        <b/>
        <sz val="9"/>
        <rFont val="Arial"/>
        <family val="2"/>
      </rPr>
      <t xml:space="preserve"> optimalen Nutzung</t>
    </r>
    <r>
      <rPr>
        <sz val="9"/>
        <rFont val="Arial"/>
        <family val="2"/>
      </rPr>
      <t xml:space="preserve"> des vorliegenden Tools wird die </t>
    </r>
    <r>
      <rPr>
        <b/>
        <sz val="9"/>
        <rFont val="Arial"/>
        <family val="2"/>
      </rPr>
      <t>Vorbereitung</t>
    </r>
    <r>
      <rPr>
        <sz val="9"/>
        <rFont val="Arial"/>
        <family val="2"/>
      </rPr>
      <t xml:space="preserve"> folgender </t>
    </r>
    <r>
      <rPr>
        <b/>
        <sz val="9"/>
        <rFont val="Arial"/>
        <family val="2"/>
      </rPr>
      <t xml:space="preserve">Unterlagen </t>
    </r>
    <r>
      <rPr>
        <sz val="9"/>
        <rFont val="Arial"/>
        <family val="2"/>
      </rPr>
      <t>(wenn zutreffend bzw. vorhanden)</t>
    </r>
    <r>
      <rPr>
        <b/>
        <sz val="9"/>
        <rFont val="Arial"/>
        <family val="2"/>
      </rPr>
      <t xml:space="preserve"> empfohlen:</t>
    </r>
  </si>
  <si>
    <r>
      <rPr>
        <b/>
        <sz val="9"/>
        <rFont val="Arial"/>
        <family val="2"/>
      </rPr>
      <t xml:space="preserve">Nehmen Sie Sich ausreichend Zeit zur Eingabe der erforderlichen Zahlen. </t>
    </r>
    <r>
      <rPr>
        <sz val="9"/>
        <rFont val="Arial"/>
        <family val="2"/>
      </rPr>
      <t>Das Tool wurde so entwickelt, dass Sie die Erfassung aller Daten jederzeit unterbrechen und zu einem beliebig späteren Zeitpunkt fortsetzen können. Die Arbeitsblätter können, wie gewohnt, über die Druckfunktion von Excel ausgedruckt werden.</t>
    </r>
  </si>
  <si>
    <r>
      <t xml:space="preserve">Im Arbeitsblatt </t>
    </r>
    <r>
      <rPr>
        <b/>
        <sz val="9"/>
        <rFont val="Arial"/>
        <family val="2"/>
      </rPr>
      <t>"Umsatz+Kosten"</t>
    </r>
    <r>
      <rPr>
        <sz val="9"/>
        <rFont val="Arial"/>
        <family val="2"/>
      </rPr>
      <t xml:space="preserve"> werden sämtliche Erlöse und die damit verbunden, direkt zurechenbaren Kosten erfasst.</t>
    </r>
  </si>
  <si>
    <r>
      <t xml:space="preserve">Im Arbeitsblatt </t>
    </r>
    <r>
      <rPr>
        <b/>
        <sz val="9"/>
        <rFont val="Arial"/>
        <family val="2"/>
      </rPr>
      <t>"Privatausgaben"</t>
    </r>
    <r>
      <rPr>
        <sz val="9"/>
        <rFont val="Arial"/>
        <family val="2"/>
      </rPr>
      <t xml:space="preserve"> werden sämtliche Ausgaben für die private Lebensführung erfasst ("Haushaltsbudget"). Dabei wird auf die Nebenberechnung </t>
    </r>
    <r>
      <rPr>
        <b/>
        <sz val="9"/>
        <rFont val="Arial"/>
        <family val="2"/>
      </rPr>
      <t>"Kfz"</t>
    </r>
    <r>
      <rPr>
        <sz val="9"/>
        <rFont val="Arial"/>
        <family val="2"/>
      </rPr>
      <t xml:space="preserve"> verwiesen, in der für diesen Bereich die detaillierte Kostenerfassung erfolgt.</t>
    </r>
  </si>
  <si>
    <r>
      <t xml:space="preserve">Im Arbeitsblatt </t>
    </r>
    <r>
      <rPr>
        <b/>
        <sz val="9"/>
        <rFont val="Arial"/>
        <family val="2"/>
      </rPr>
      <t>"Kfz"</t>
    </r>
    <r>
      <rPr>
        <sz val="9"/>
        <rFont val="Arial"/>
        <family val="2"/>
      </rPr>
      <t xml:space="preserve"> erfolgt die detaillierte Berechnung der Kosten für zum Teil oder zur Gänze betrieblich genutzte Kfz. Die Summe der Kfz-Kosten wird dabei in die Tabelle </t>
    </r>
    <r>
      <rPr>
        <b/>
        <sz val="9"/>
        <rFont val="Arial"/>
        <family val="2"/>
      </rPr>
      <t>"Fixkosten"</t>
    </r>
    <r>
      <rPr>
        <sz val="9"/>
        <rFont val="Arial"/>
        <family val="2"/>
      </rPr>
      <t xml:space="preserve"> automatisch übernommen.</t>
    </r>
  </si>
  <si>
    <r>
      <t>Im Arbeitsblatt "</t>
    </r>
    <r>
      <rPr>
        <b/>
        <sz val="9"/>
        <rFont val="Arial"/>
        <family val="2"/>
      </rPr>
      <t>Ergebnis"</t>
    </r>
    <r>
      <rPr>
        <sz val="9"/>
        <rFont val="Arial"/>
        <family val="2"/>
      </rPr>
      <t xml:space="preserve"> werden folgende Auswertungen dargestellt:
- Berechnung der Umsätze, Betriebsausgaben, Personal- und Kfz-Kosten sowie der Privatausgaben
- Berechnung der Deckungsbeiträge 1 und 2
- Betriebsergebnis vor und nach Steuern und verfügbares Einkommen</t>
    </r>
  </si>
  <si>
    <r>
      <t xml:space="preserve">Im Arbeitsblatt </t>
    </r>
    <r>
      <rPr>
        <b/>
        <sz val="9"/>
        <rFont val="Arial"/>
        <family val="2"/>
      </rPr>
      <t>"Szenario"</t>
    </r>
    <r>
      <rPr>
        <sz val="9"/>
        <rFont val="Arial"/>
        <family val="2"/>
      </rPr>
      <t xml:space="preserve"> können folgende Varianten errechnet werden:
- Auswirkungen auf das Betriebsergebnis und das Einkommen bei Änderung des Umsatzes
- Auswirkung von Änderungen der direkten Kosten bzw. des Deckungsbeitrages auf das Betriebsergebnis
- Auswirkungen von Änderungen der Betriebsausgaben oder der Privatausgaben auf das verfügbare Einkommen</t>
    </r>
  </si>
  <si>
    <r>
      <t xml:space="preserve">In diese Felder sind Zahlen oder Text gemäß Beschreibung einzugeben. Geben Sie alle Beträge als </t>
    </r>
    <r>
      <rPr>
        <b/>
        <sz val="9"/>
        <rFont val="Arial"/>
        <family val="2"/>
      </rPr>
      <t>Netto-Beträge</t>
    </r>
    <r>
      <rPr>
        <sz val="9"/>
        <rFont val="Arial"/>
        <family val="2"/>
      </rPr>
      <t xml:space="preserve"> ein und </t>
    </r>
    <r>
      <rPr>
        <b/>
        <sz val="9"/>
        <rFont val="Arial"/>
        <family val="2"/>
      </rPr>
      <t>achten Sie auf die Vorzeichen (+ / ―)</t>
    </r>
    <r>
      <rPr>
        <sz val="9"/>
        <rFont val="Arial"/>
        <family val="2"/>
      </rPr>
      <t>.</t>
    </r>
  </si>
  <si>
    <r>
      <t xml:space="preserve">In diesen Feldern werden </t>
    </r>
    <r>
      <rPr>
        <b/>
        <sz val="9"/>
        <rFont val="Arial"/>
        <family val="2"/>
      </rPr>
      <t>automatisch berechnete Werte</t>
    </r>
    <r>
      <rPr>
        <sz val="9"/>
        <rFont val="Arial"/>
        <family val="2"/>
      </rPr>
      <t xml:space="preserve"> dargestellt (z.B. Monats- auf Jahreswert, Summen, Prozentsätze). Es sind nur die Eingabefelder beschreibbar, womit sichergestellt ist, dass Formeln nicht versehentlich überschrieben werden.</t>
    </r>
  </si>
  <si>
    <r>
      <t>Kommentare</t>
    </r>
    <r>
      <rPr>
        <sz val="9"/>
        <rFont val="Arial"/>
        <family val="2"/>
      </rPr>
      <t xml:space="preserve"> (mit einem roten Eck rechts oben in der Zellenecke) geben Ihnen </t>
    </r>
    <r>
      <rPr>
        <b/>
        <sz val="9"/>
        <rFont val="Arial"/>
        <family val="2"/>
      </rPr>
      <t>zusätzliche Hilfestellung</t>
    </r>
    <r>
      <rPr>
        <sz val="9"/>
        <rFont val="Arial"/>
        <family val="2"/>
      </rPr>
      <t xml:space="preserve"> beim Ausfüllen.</t>
    </r>
  </si>
  <si>
    <t>-  Einnahmen-Ausgaben-Rechnung</t>
  </si>
  <si>
    <t>-  Gewinn- und Verlustrechnung</t>
  </si>
  <si>
    <t>-  Anlagenverzeichnis</t>
  </si>
  <si>
    <t>-  Lohn- und Gehaltsabrechnungen</t>
  </si>
  <si>
    <t>-  Unterlagen für private Ausgaben</t>
  </si>
  <si>
    <r>
      <t xml:space="preserve">Tragen Sie in die nachfolgende Tabelle die Kosten für den Betrieb eines KFZ ein.
</t>
    </r>
    <r>
      <rPr>
        <i/>
        <sz val="9"/>
        <rFont val="Arial"/>
        <family val="2"/>
      </rPr>
      <t>Bei Verwendung mehrerer KFZ summieren Sie einfach die jeweiligen Kosten.</t>
    </r>
  </si>
  <si>
    <r>
      <rPr>
        <sz val="9"/>
        <rFont val="Arial"/>
        <family val="2"/>
      </rPr>
      <t xml:space="preserve">Mit der folgenden Auswertung wird aus den Angaben im </t>
    </r>
    <r>
      <rPr>
        <b/>
        <sz val="9"/>
        <rFont val="Arial"/>
        <family val="2"/>
      </rPr>
      <t xml:space="preserve">Arbeitsblatt "Umsatz + Aufwand" </t>
    </r>
    <r>
      <rPr>
        <sz val="9"/>
        <rFont val="Arial"/>
        <family val="2"/>
      </rPr>
      <t>der sog.</t>
    </r>
    <r>
      <rPr>
        <b/>
        <sz val="9"/>
        <rFont val="Arial"/>
        <family val="2"/>
      </rPr>
      <t xml:space="preserve"> </t>
    </r>
    <r>
      <rPr>
        <b/>
        <i/>
        <sz val="9"/>
        <rFont val="Arial"/>
        <family val="2"/>
      </rPr>
      <t>Deckungsbeitrag 1</t>
    </r>
    <r>
      <rPr>
        <b/>
        <sz val="9"/>
        <rFont val="Arial"/>
        <family val="2"/>
      </rPr>
      <t xml:space="preserve"> </t>
    </r>
    <r>
      <rPr>
        <sz val="9"/>
        <rFont val="Arial"/>
        <family val="2"/>
      </rPr>
      <t>ermittelt</t>
    </r>
    <r>
      <rPr>
        <b/>
        <sz val="9"/>
        <rFont val="Arial"/>
        <family val="2"/>
      </rPr>
      <t xml:space="preserve">.
</t>
    </r>
    <r>
      <rPr>
        <sz val="9"/>
        <rFont val="Arial"/>
        <family val="2"/>
      </rPr>
      <t>Das ist</t>
    </r>
    <r>
      <rPr>
        <b/>
        <sz val="9"/>
        <rFont val="Arial"/>
        <family val="2"/>
      </rPr>
      <t xml:space="preserve"> die </t>
    </r>
    <r>
      <rPr>
        <sz val="9"/>
        <rFont val="Arial"/>
        <family val="2"/>
      </rPr>
      <t xml:space="preserve">die </t>
    </r>
    <r>
      <rPr>
        <b/>
        <sz val="9"/>
        <rFont val="Arial"/>
        <family val="2"/>
      </rPr>
      <t>Differenz zwischen Erlösen und direkten bzw. variablen Kosten</t>
    </r>
    <r>
      <rPr>
        <sz val="9"/>
        <rFont val="Arial"/>
        <family val="2"/>
      </rPr>
      <t xml:space="preserve">. Dieser Betrag dient zur Deckung der </t>
    </r>
    <r>
      <rPr>
        <b/>
        <sz val="9"/>
        <rFont val="Arial"/>
        <family val="2"/>
      </rPr>
      <t>Fixkosten</t>
    </r>
    <r>
      <rPr>
        <sz val="9"/>
        <rFont val="Arial"/>
        <family val="2"/>
      </rPr>
      <t>.
Das Ergebnis wird jeweils monatlich und jährlich bzw. als %-Satz dargestellt.</t>
    </r>
  </si>
  <si>
    <t>Hier kann ein Szenario auf Basis der bereits eingegebenen Daten ermittelt werden…</t>
  </si>
  <si>
    <t>MITARBEITER:INNEN</t>
  </si>
  <si>
    <t>ZAHLEN IM GRIFF 2024 | Benutzerhinweise &amp; Informationen</t>
  </si>
  <si>
    <r>
      <t xml:space="preserve">Im Arbeitsblatt </t>
    </r>
    <r>
      <rPr>
        <b/>
        <sz val="9"/>
        <rFont val="Arial"/>
        <family val="2"/>
      </rPr>
      <t>"Fixkosten"</t>
    </r>
    <r>
      <rPr>
        <sz val="9"/>
        <rFont val="Arial"/>
        <family val="2"/>
      </rPr>
      <t xml:space="preserve"> wird der sonstige betriebliche Aufwand erfasst. Dabei werden die in den Tool-Arbeitsblättern </t>
    </r>
    <r>
      <rPr>
        <b/>
        <sz val="9"/>
        <rFont val="Arial"/>
        <family val="2"/>
      </rPr>
      <t>"Mitarbeiter|innen" oder "Kfz"</t>
    </r>
    <r>
      <rPr>
        <sz val="9"/>
        <rFont val="Arial"/>
        <family val="2"/>
      </rPr>
      <t xml:space="preserve"> erfassten Werte übernommen.</t>
    </r>
  </si>
  <si>
    <r>
      <t xml:space="preserve">Im Arbeitsblatt </t>
    </r>
    <r>
      <rPr>
        <b/>
        <sz val="9"/>
        <rFont val="Arial"/>
        <family val="2"/>
      </rPr>
      <t>"Mitarbeiter|innen"</t>
    </r>
    <r>
      <rPr>
        <sz val="9"/>
        <rFont val="Arial"/>
        <family val="2"/>
      </rPr>
      <t xml:space="preserve"> werden die Bruttokosten (Löhne und Gehälter) für Arbeiter|innen, Angestellte und freie Dienstnehmer|innen erfasst. Darüberhinaus erfolgt eine detaillierte Aufschlüsselung der Lohn- und Gehaltsnebenkosten. Die Summe der Personalkosten wird dabei in die Tabelle </t>
    </r>
    <r>
      <rPr>
        <b/>
        <sz val="9"/>
        <rFont val="Arial"/>
        <family val="2"/>
      </rPr>
      <t>"Fixkosten"</t>
    </r>
    <r>
      <rPr>
        <sz val="9"/>
        <rFont val="Arial"/>
        <family val="2"/>
      </rPr>
      <t xml:space="preserve"> automatisch übernommen.</t>
    </r>
  </si>
  <si>
    <r>
      <t xml:space="preserve">In diese Felder werden zuvor eingegebene </t>
    </r>
    <r>
      <rPr>
        <b/>
        <sz val="9"/>
        <rFont val="Arial"/>
        <family val="2"/>
      </rPr>
      <t>Werte automatisch übernommen</t>
    </r>
    <r>
      <rPr>
        <sz val="9"/>
        <rFont val="Arial"/>
        <family val="2"/>
      </rPr>
      <t xml:space="preserve"> (z.B. aus den Tool-Blättern "</t>
    </r>
    <r>
      <rPr>
        <b/>
        <sz val="9"/>
        <rFont val="Arial"/>
        <family val="2"/>
      </rPr>
      <t>Mitarbeiter|innen</t>
    </r>
    <r>
      <rPr>
        <sz val="9"/>
        <rFont val="Arial"/>
        <family val="2"/>
      </rPr>
      <t>", "</t>
    </r>
    <r>
      <rPr>
        <b/>
        <sz val="9"/>
        <rFont val="Arial"/>
        <family val="2"/>
      </rPr>
      <t>Kfz</t>
    </r>
    <r>
      <rPr>
        <sz val="9"/>
        <rFont val="Arial"/>
        <family val="2"/>
      </rPr>
      <t>", "</t>
    </r>
    <r>
      <rPr>
        <b/>
        <sz val="9"/>
        <rFont val="Arial"/>
        <family val="2"/>
      </rPr>
      <t>Privatausgaben</t>
    </r>
    <r>
      <rPr>
        <sz val="9"/>
        <rFont val="Arial"/>
        <family val="2"/>
      </rPr>
      <t>").</t>
    </r>
  </si>
  <si>
    <t>ZAHLEN IM GRIFF 2024 | Umsatz + Aufwand</t>
  </si>
  <si>
    <t>ZAHLEN IM GRIFF 2024 | Fixkosten</t>
  </si>
  <si>
    <t>ZAHLEN IM GRIFF 2024 | Haushaltsbudget</t>
  </si>
  <si>
    <t>ZAHLEN IM GRIFF 2024 | Mitarbeiter:innen</t>
  </si>
  <si>
    <t>ZAHLEN IM GRIFF 2024| Kfz</t>
  </si>
  <si>
    <t>ZAHLEN IM GRIFF 2024 | Ergebnis</t>
  </si>
  <si>
    <t>ZAHLEN IM GRIFF 2024 | Szenario</t>
  </si>
  <si>
    <r>
      <t xml:space="preserve">Tragen Sie in die nachfolgende Tabelle Ihre Personalkosten für Arbeiter|innen, Angestellte bzw. freie Dienstnehmer|innen ein.
</t>
    </r>
    <r>
      <rPr>
        <i/>
        <sz val="9"/>
        <rFont val="Arial"/>
        <family val="2"/>
      </rPr>
      <t>Jeweils aktuelle Werte können unter "sozialversicherung.at" abgerufen werden.</t>
    </r>
  </si>
  <si>
    <r>
      <rPr>
        <b/>
        <sz val="9"/>
        <rFont val="Arial"/>
        <family val="2"/>
      </rPr>
      <t xml:space="preserve">Medieninhaber und Herausgeber: </t>
    </r>
    <r>
      <rPr>
        <sz val="9"/>
        <rFont val="Arial"/>
        <family val="2"/>
      </rPr>
      <t xml:space="preserve">Wirtschaftskammer Österreich, Wiedner Hauptstrasse 63, 1045 Wien. Alle Rechte vorbehalten.
</t>
    </r>
    <r>
      <rPr>
        <b/>
        <sz val="9"/>
        <rFont val="Arial"/>
        <family val="2"/>
      </rPr>
      <t xml:space="preserve">Projektleitung: </t>
    </r>
    <r>
      <rPr>
        <sz val="9"/>
        <rFont val="Arial"/>
        <family val="2"/>
      </rPr>
      <t xml:space="preserve">Mag. Claudia Scarimbolo, E-Mail: claudia.scarimbolo@wko.at
</t>
    </r>
    <r>
      <rPr>
        <b/>
        <sz val="9"/>
        <rFont val="Arial"/>
        <family val="2"/>
      </rPr>
      <t xml:space="preserve">Datenschutzhinweise: </t>
    </r>
    <r>
      <rPr>
        <sz val="9"/>
        <rFont val="Arial"/>
        <family val="2"/>
      </rPr>
      <t xml:space="preserve">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https://www.wko.at/datenschutzerklaerung
</t>
    </r>
    <r>
      <rPr>
        <b/>
        <sz val="9"/>
        <rFont val="Arial"/>
        <family val="2"/>
      </rPr>
      <t>Förder- und Unterstützungsangebote zu betriebswirtschaftlichen Themen, Finanzierungsmodellen, Bonitätsmanagement, Kalkulationstools, Zukunftsmärkten:</t>
    </r>
    <r>
      <rPr>
        <sz val="9"/>
        <rFont val="Arial"/>
        <family val="2"/>
      </rPr>
      <t xml:space="preserve"> https://www.wko.at/finanzierung/kalkulation-unternehmenssicherung</t>
    </r>
  </si>
  <si>
    <t>Kosten KfZ lt. Berechnung aus Blatt "KfZ"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</si>
</sst>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quot;€&quot;\ #,##0.00"/>
  </numFmts>
  <fonts count="20" x14ac:knownFonts="1">
    <font>
      <sz val="10"/>
      <name val="Arial"/>
    </font>
    <font>
      <sz val="10"/>
      <name val="Arial"/>
      <family val="2"/>
    </font>
    <font>
      <b/>
      <sz val="9"/>
      <name val="Arial"/>
      <family val="2"/>
    </font>
    <font>
      <i/>
      <sz val="10"/>
      <name val="Arial"/>
      <family val="2"/>
    </font>
    <font>
      <b/>
      <sz val="9"/>
      <color indexed="81"/>
      <name val="Arial"/>
      <family val="2"/>
    </font>
    <font>
      <sz val="9"/>
      <color indexed="81"/>
      <name val="Arial"/>
      <family val="2"/>
    </font>
    <font>
      <sz val="9"/>
      <name val="Arial"/>
      <family val="2"/>
    </font>
    <font>
      <b/>
      <sz val="10"/>
      <color indexed="9"/>
      <name val="Arial"/>
      <family val="2"/>
    </font>
    <font>
      <b/>
      <i/>
      <sz val="9"/>
      <name val="Arial"/>
      <family val="2"/>
    </font>
    <font>
      <i/>
      <sz val="9"/>
      <name val="Arial"/>
      <family val="2"/>
    </font>
    <font>
      <u/>
      <sz val="9"/>
      <color indexed="12"/>
      <name val="Arial"/>
      <family val="2"/>
    </font>
    <font>
      <sz val="10"/>
      <color indexed="9"/>
      <name val="Arial"/>
      <family val="2"/>
    </font>
    <font>
      <i/>
      <sz val="9"/>
      <color indexed="81"/>
      <name val="Arial"/>
      <family val="2"/>
    </font>
    <font>
      <b/>
      <sz val="9"/>
      <color indexed="9"/>
      <name val="Arial"/>
      <family val="2"/>
    </font>
    <font>
      <sz val="9"/>
      <color indexed="9"/>
      <name val="Arial"/>
      <family val="2"/>
    </font>
    <font>
      <b/>
      <sz val="9"/>
      <color indexed="22"/>
      <name val="Arial"/>
      <family val="2"/>
    </font>
    <font>
      <b/>
      <i/>
      <sz val="9"/>
      <color indexed="10"/>
      <name val="Arial"/>
      <family val="2"/>
    </font>
    <font>
      <sz val="12"/>
      <color rgb="FFFF0000"/>
      <name val="Wingdings 3"/>
      <family val="1"/>
      <charset val="2"/>
    </font>
    <font>
      <b/>
      <sz val="14"/>
      <name val="Wingdings"/>
      <charset val="2"/>
    </font>
    <font>
      <b/>
      <sz val="9"/>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indexed="51"/>
        <bgColor indexed="64"/>
      </patternFill>
    </fill>
    <fill>
      <patternFill patternType="solid">
        <fgColor indexed="60"/>
        <bgColor indexed="64"/>
      </patternFill>
    </fill>
    <fill>
      <patternFill patternType="solid">
        <fgColor indexed="21"/>
        <bgColor indexed="64"/>
      </patternFill>
    </fill>
    <fill>
      <patternFill patternType="solid">
        <fgColor theme="0" tint="-0.14999847407452621"/>
        <bgColor indexed="64"/>
      </patternFill>
    </fill>
    <fill>
      <patternFill patternType="solid">
        <fgColor theme="0" tint="-0.14999847407452621"/>
        <bgColor indexed="22"/>
      </patternFill>
    </fill>
  </fills>
  <borders count="33">
    <border>
      <left/>
      <right/>
      <top/>
      <bottom/>
      <diagonal/>
    </border>
    <border>
      <left style="thin">
        <color indexed="55"/>
      </left>
      <right style="thin">
        <color indexed="55"/>
      </right>
      <top style="thin">
        <color indexed="55"/>
      </top>
      <bottom style="thin">
        <color indexed="55"/>
      </bottom>
      <diagonal/>
    </border>
    <border>
      <left/>
      <right/>
      <top style="thin">
        <color indexed="55"/>
      </top>
      <bottom/>
      <diagonal/>
    </border>
    <border>
      <left/>
      <right/>
      <top/>
      <bottom style="thin">
        <color indexed="55"/>
      </bottom>
      <diagonal/>
    </border>
    <border>
      <left style="thin">
        <color indexed="55"/>
      </left>
      <right/>
      <top/>
      <bottom/>
      <diagonal/>
    </border>
    <border>
      <left/>
      <right style="thin">
        <color indexed="55"/>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55"/>
      </left>
      <right/>
      <top style="thin">
        <color indexed="55"/>
      </top>
      <bottom style="thin">
        <color indexed="55"/>
      </bottom>
      <diagonal/>
    </border>
    <border>
      <left/>
      <right/>
      <top/>
      <bottom style="medium">
        <color indexed="55"/>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5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style="thin">
        <color indexed="64"/>
      </right>
      <top style="thin">
        <color indexed="5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64"/>
      </top>
      <bottom style="thin">
        <color indexed="55"/>
      </bottom>
      <diagonal/>
    </border>
    <border>
      <left style="thin">
        <color indexed="22"/>
      </left>
      <right style="thin">
        <color indexed="64"/>
      </right>
      <top style="thin">
        <color indexed="64"/>
      </top>
      <bottom style="thin">
        <color indexed="55"/>
      </bottom>
      <diagonal/>
    </border>
    <border>
      <left style="thin">
        <color indexed="64"/>
      </left>
      <right/>
      <top/>
      <bottom style="thin">
        <color indexed="22"/>
      </bottom>
      <diagonal/>
    </border>
    <border>
      <left style="thin">
        <color indexed="55"/>
      </left>
      <right style="thin">
        <color indexed="64"/>
      </right>
      <top/>
      <bottom/>
      <diagonal/>
    </border>
    <border>
      <left style="thin">
        <color indexed="64"/>
      </left>
      <right/>
      <top style="thin">
        <color indexed="22"/>
      </top>
      <bottom/>
      <diagonal/>
    </border>
    <border>
      <left/>
      <right style="thin">
        <color rgb="FFFF0000"/>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44" fontId="1" fillId="0" borderId="0" applyFont="0" applyFill="0" applyBorder="0" applyAlignment="0" applyProtection="0"/>
  </cellStyleXfs>
  <cellXfs count="273">
    <xf numFmtId="0" fontId="0" fillId="0" borderId="0" xfId="0"/>
    <xf numFmtId="0" fontId="2" fillId="2" borderId="0" xfId="0" applyFont="1" applyFill="1" applyAlignment="1" applyProtection="1">
      <alignment vertical="top"/>
      <protection hidden="1"/>
    </xf>
    <xf numFmtId="0" fontId="2" fillId="2" borderId="0" xfId="0" applyFont="1" applyFill="1" applyAlignment="1" applyProtection="1">
      <alignment horizontal="right" vertical="top"/>
      <protection hidden="1"/>
    </xf>
    <xf numFmtId="0" fontId="0" fillId="2" borderId="0" xfId="0" applyFill="1" applyAlignment="1" applyProtection="1">
      <alignment vertical="top"/>
      <protection hidden="1"/>
    </xf>
    <xf numFmtId="4" fontId="0" fillId="2" borderId="0" xfId="0" applyNumberFormat="1" applyFill="1" applyAlignment="1" applyProtection="1">
      <alignment horizontal="right" vertical="top"/>
      <protection hidden="1"/>
    </xf>
    <xf numFmtId="164" fontId="3" fillId="2" borderId="0" xfId="0" applyNumberFormat="1" applyFont="1" applyFill="1" applyAlignment="1" applyProtection="1">
      <alignment vertical="top"/>
      <protection hidden="1"/>
    </xf>
    <xf numFmtId="3" fontId="6" fillId="2" borderId="0" xfId="0" applyNumberFormat="1" applyFont="1" applyFill="1" applyAlignment="1" applyProtection="1">
      <alignment horizontal="right" vertical="top"/>
      <protection hidden="1"/>
    </xf>
    <xf numFmtId="0" fontId="6" fillId="2" borderId="0" xfId="0" applyFont="1" applyFill="1" applyAlignment="1" applyProtection="1">
      <alignment horizontal="right" vertical="top"/>
      <protection hidden="1"/>
    </xf>
    <xf numFmtId="4" fontId="3" fillId="2" borderId="0" xfId="0" applyNumberFormat="1" applyFont="1" applyFill="1" applyAlignment="1" applyProtection="1">
      <alignment horizontal="right" vertical="top"/>
      <protection hidden="1"/>
    </xf>
    <xf numFmtId="0" fontId="0" fillId="2" borderId="0" xfId="0" applyFill="1" applyAlignment="1" applyProtection="1">
      <alignment horizontal="right" vertical="top"/>
      <protection hidden="1"/>
    </xf>
    <xf numFmtId="0" fontId="6" fillId="2" borderId="0" xfId="0" applyFont="1" applyFill="1" applyAlignment="1" applyProtection="1">
      <alignment horizontal="left" vertical="center"/>
      <protection hidden="1"/>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0" fontId="0" fillId="2" borderId="0" xfId="0"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2" fillId="3" borderId="4" xfId="0" applyFont="1" applyFill="1" applyBorder="1" applyAlignment="1" applyProtection="1">
      <alignment horizontal="right" vertical="top"/>
      <protection hidden="1"/>
    </xf>
    <xf numFmtId="10" fontId="2" fillId="2" borderId="0" xfId="0" applyNumberFormat="1" applyFont="1" applyFill="1" applyAlignment="1" applyProtection="1">
      <alignment vertical="top"/>
      <protection hidden="1"/>
    </xf>
    <xf numFmtId="0" fontId="2" fillId="9" borderId="5" xfId="0" applyFont="1" applyFill="1" applyBorder="1" applyAlignment="1" applyProtection="1">
      <alignment horizontal="right" vertical="top"/>
      <protection hidden="1"/>
    </xf>
    <xf numFmtId="0" fontId="6"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 fontId="6" fillId="2" borderId="0" xfId="0" applyNumberFormat="1" applyFont="1" applyFill="1" applyAlignment="1" applyProtection="1">
      <alignment horizontal="right" vertical="top"/>
      <protection hidden="1"/>
    </xf>
    <xf numFmtId="4" fontId="9" fillId="2" borderId="0" xfId="0" applyNumberFormat="1" applyFont="1" applyFill="1" applyAlignment="1" applyProtection="1">
      <alignment horizontal="right" vertical="top"/>
      <protection hidden="1"/>
    </xf>
    <xf numFmtId="164" fontId="9" fillId="2" borderId="0" xfId="0" applyNumberFormat="1" applyFont="1" applyFill="1" applyAlignment="1" applyProtection="1">
      <alignment vertical="top"/>
      <protection hidden="1"/>
    </xf>
    <xf numFmtId="0" fontId="6" fillId="2" borderId="0" xfId="0" applyFont="1" applyFill="1" applyAlignment="1" applyProtection="1">
      <alignment horizontal="center" vertical="top"/>
      <protection hidden="1"/>
    </xf>
    <xf numFmtId="43" fontId="6" fillId="2" borderId="0" xfId="0" applyNumberFormat="1" applyFont="1" applyFill="1" applyAlignment="1" applyProtection="1">
      <alignment vertical="center"/>
      <protection hidden="1"/>
    </xf>
    <xf numFmtId="0" fontId="6" fillId="2" borderId="0" xfId="0" applyFont="1" applyFill="1" applyAlignment="1" applyProtection="1">
      <alignment vertical="top" wrapText="1"/>
      <protection hidden="1"/>
    </xf>
    <xf numFmtId="43" fontId="2" fillId="2" borderId="0" xfId="0" applyNumberFormat="1" applyFont="1" applyFill="1" applyAlignment="1" applyProtection="1">
      <alignment vertical="center"/>
      <protection hidden="1"/>
    </xf>
    <xf numFmtId="43" fontId="8" fillId="2" borderId="0" xfId="0" applyNumberFormat="1" applyFont="1" applyFill="1" applyAlignment="1" applyProtection="1">
      <alignment vertical="center"/>
      <protection hidden="1"/>
    </xf>
    <xf numFmtId="43" fontId="9" fillId="2" borderId="0" xfId="0" applyNumberFormat="1" applyFont="1" applyFill="1" applyAlignment="1" applyProtection="1">
      <alignment vertical="center"/>
      <protection hidden="1"/>
    </xf>
    <xf numFmtId="43" fontId="2" fillId="9" borderId="13" xfId="0" applyNumberFormat="1" applyFont="1" applyFill="1" applyBorder="1" applyAlignment="1" applyProtection="1">
      <alignment horizontal="center"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0" xfId="0" applyNumberFormat="1" applyFont="1" applyFill="1" applyAlignment="1" applyProtection="1">
      <alignment horizontal="center" vertical="center"/>
      <protection hidden="1"/>
    </xf>
    <xf numFmtId="43" fontId="2" fillId="9" borderId="0" xfId="0" applyNumberFormat="1" applyFont="1" applyFill="1" applyAlignment="1" applyProtection="1">
      <alignment horizontal="right" vertical="center"/>
      <protection hidden="1"/>
    </xf>
    <xf numFmtId="43" fontId="8" fillId="9" borderId="0" xfId="0" applyNumberFormat="1" applyFont="1" applyFill="1" applyAlignment="1" applyProtection="1">
      <alignment vertical="center"/>
      <protection hidden="1"/>
    </xf>
    <xf numFmtId="43" fontId="2" fillId="9" borderId="17" xfId="0" quotePrefix="1" applyNumberFormat="1" applyFont="1" applyFill="1" applyBorder="1" applyAlignment="1" applyProtection="1">
      <alignment horizontal="left" vertical="center"/>
      <protection hidden="1"/>
    </xf>
    <xf numFmtId="43" fontId="2" fillId="9" borderId="18" xfId="0" quotePrefix="1" applyNumberFormat="1" applyFont="1" applyFill="1" applyBorder="1" applyAlignment="1" applyProtection="1">
      <alignment horizontal="left" vertical="center"/>
      <protection hidden="1"/>
    </xf>
    <xf numFmtId="43" fontId="2" fillId="9" borderId="19" xfId="0" quotePrefix="1" applyNumberFormat="1" applyFont="1" applyFill="1" applyBorder="1" applyAlignment="1" applyProtection="1">
      <alignment horizontal="left" vertical="center"/>
      <protection hidden="1"/>
    </xf>
    <xf numFmtId="0" fontId="6" fillId="2" borderId="0" xfId="0" applyFont="1" applyFill="1" applyAlignment="1">
      <alignment vertical="top"/>
    </xf>
    <xf numFmtId="0" fontId="6" fillId="2" borderId="0" xfId="0" applyFont="1" applyFill="1" applyAlignment="1">
      <alignment vertical="center"/>
    </xf>
    <xf numFmtId="0" fontId="2" fillId="2" borderId="0" xfId="0" applyFont="1" applyFill="1" applyAlignment="1">
      <alignment horizontal="left" vertical="top"/>
    </xf>
    <xf numFmtId="0" fontId="6" fillId="2" borderId="0" xfId="0" applyFont="1" applyFill="1" applyAlignment="1">
      <alignment horizontal="left" vertical="top"/>
    </xf>
    <xf numFmtId="0" fontId="6" fillId="3" borderId="1" xfId="0" applyFont="1" applyFill="1" applyBorder="1" applyAlignment="1">
      <alignment horizontal="left" vertical="top"/>
    </xf>
    <xf numFmtId="0" fontId="6" fillId="4" borderId="1" xfId="0" applyFont="1" applyFill="1" applyBorder="1" applyAlignment="1">
      <alignment horizontal="left" vertical="top"/>
    </xf>
    <xf numFmtId="0" fontId="2" fillId="2" borderId="0" xfId="0" applyFont="1" applyFill="1" applyAlignment="1">
      <alignment horizontal="left"/>
    </xf>
    <xf numFmtId="4" fontId="6" fillId="2" borderId="0" xfId="0" applyNumberFormat="1" applyFont="1" applyFill="1" applyAlignment="1">
      <alignment horizontal="right" vertical="top"/>
    </xf>
    <xf numFmtId="164" fontId="6" fillId="2" borderId="0" xfId="0" applyNumberFormat="1" applyFont="1" applyFill="1" applyAlignment="1">
      <alignment vertical="top"/>
    </xf>
    <xf numFmtId="0" fontId="6" fillId="2" borderId="0" xfId="0" applyFont="1" applyFill="1" applyAlignment="1">
      <alignment horizontal="left" vertical="center"/>
    </xf>
    <xf numFmtId="0" fontId="6" fillId="2" borderId="0" xfId="0" applyFont="1" applyFill="1" applyAlignment="1">
      <alignment vertical="top"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164" fontId="8" fillId="3" borderId="21" xfId="0" applyNumberFormat="1" applyFont="1" applyFill="1" applyBorder="1" applyAlignment="1" applyProtection="1">
      <alignment horizontal="right" vertical="top"/>
      <protection hidden="1"/>
    </xf>
    <xf numFmtId="9" fontId="6" fillId="2" borderId="21" xfId="0" applyNumberFormat="1" applyFont="1" applyFill="1" applyBorder="1" applyAlignment="1" applyProtection="1">
      <alignment vertical="top"/>
      <protection locked="0"/>
    </xf>
    <xf numFmtId="9" fontId="6" fillId="3" borderId="21" xfId="0" applyNumberFormat="1" applyFont="1" applyFill="1" applyBorder="1" applyAlignment="1" applyProtection="1">
      <alignment vertical="top"/>
      <protection hidden="1"/>
    </xf>
    <xf numFmtId="0" fontId="6" fillId="2" borderId="21" xfId="0" applyFont="1" applyFill="1" applyBorder="1" applyAlignment="1" applyProtection="1">
      <alignment horizontal="left" vertical="top"/>
      <protection locked="0"/>
    </xf>
    <xf numFmtId="3" fontId="6" fillId="2" borderId="21" xfId="0" applyNumberFormat="1" applyFont="1" applyFill="1" applyBorder="1" applyAlignment="1" applyProtection="1">
      <alignment horizontal="right" vertical="top"/>
      <protection locked="0"/>
    </xf>
    <xf numFmtId="10" fontId="2" fillId="9" borderId="5" xfId="0" applyNumberFormat="1" applyFont="1" applyFill="1" applyBorder="1" applyAlignment="1" applyProtection="1">
      <alignment horizontal="right" vertical="top"/>
      <protection hidden="1"/>
    </xf>
    <xf numFmtId="3" fontId="6" fillId="3" borderId="21" xfId="0" applyNumberFormat="1" applyFont="1" applyFill="1" applyBorder="1" applyAlignment="1" applyProtection="1">
      <alignment horizontal="right" vertical="top"/>
      <protection hidden="1"/>
    </xf>
    <xf numFmtId="3" fontId="2" fillId="3" borderId="21" xfId="0" applyNumberFormat="1" applyFont="1" applyFill="1" applyBorder="1" applyAlignment="1" applyProtection="1">
      <alignment horizontal="right" vertical="top"/>
      <protection hidden="1"/>
    </xf>
    <xf numFmtId="0" fontId="2" fillId="3" borderId="21" xfId="0" applyFont="1" applyFill="1" applyBorder="1" applyAlignment="1" applyProtection="1">
      <alignment vertical="top"/>
      <protection hidden="1"/>
    </xf>
    <xf numFmtId="43" fontId="8" fillId="9" borderId="0" xfId="0" applyNumberFormat="1" applyFont="1" applyFill="1" applyAlignment="1" applyProtection="1">
      <alignment horizontal="right" vertical="center"/>
      <protection hidden="1"/>
    </xf>
    <xf numFmtId="43" fontId="6" fillId="3" borderId="21" xfId="0" quotePrefix="1" applyNumberFormat="1" applyFont="1" applyFill="1" applyBorder="1" applyAlignment="1" applyProtection="1">
      <alignment horizontal="right" vertical="center"/>
      <protection hidden="1"/>
    </xf>
    <xf numFmtId="43" fontId="6" fillId="2" borderId="21" xfId="0" applyNumberFormat="1" applyFont="1" applyFill="1" applyBorder="1" applyAlignment="1" applyProtection="1">
      <alignment vertical="center"/>
      <protection locked="0"/>
    </xf>
    <xf numFmtId="43" fontId="6" fillId="3" borderId="21" xfId="0" applyNumberFormat="1" applyFont="1" applyFill="1" applyBorder="1" applyAlignment="1" applyProtection="1">
      <alignment horizontal="right" vertical="center"/>
      <protection hidden="1"/>
    </xf>
    <xf numFmtId="43" fontId="2" fillId="3" borderId="21" xfId="0" applyNumberFormat="1" applyFont="1" applyFill="1" applyBorder="1" applyAlignment="1" applyProtection="1">
      <alignment horizontal="right" vertical="center"/>
      <protection hidden="1"/>
    </xf>
    <xf numFmtId="0" fontId="8" fillId="9" borderId="20" xfId="0" applyFont="1" applyFill="1" applyBorder="1" applyAlignment="1" applyProtection="1">
      <alignment horizontal="right" vertical="top"/>
      <protection hidden="1"/>
    </xf>
    <xf numFmtId="0" fontId="6" fillId="2" borderId="21" xfId="0" applyFont="1" applyFill="1" applyBorder="1" applyAlignment="1">
      <alignment horizontal="left" vertical="top"/>
    </xf>
    <xf numFmtId="4" fontId="6" fillId="9" borderId="0" xfId="0" applyNumberFormat="1" applyFont="1" applyFill="1" applyAlignment="1" applyProtection="1">
      <alignment horizontal="left" vertical="center"/>
      <protection hidden="1"/>
    </xf>
    <xf numFmtId="4" fontId="2" fillId="9" borderId="14" xfId="0" applyNumberFormat="1" applyFont="1" applyFill="1" applyBorder="1" applyAlignment="1" applyProtection="1">
      <alignment horizontal="left" vertical="center"/>
      <protection hidden="1"/>
    </xf>
    <xf numFmtId="4" fontId="2" fillId="9" borderId="12" xfId="0" applyNumberFormat="1" applyFont="1" applyFill="1" applyBorder="1" applyAlignment="1" applyProtection="1">
      <alignment vertical="top"/>
      <protection hidden="1"/>
    </xf>
    <xf numFmtId="4" fontId="2" fillId="9" borderId="13" xfId="0" applyNumberFormat="1" applyFont="1" applyFill="1" applyBorder="1" applyAlignment="1" applyProtection="1">
      <alignment vertical="top"/>
      <protection hidden="1"/>
    </xf>
    <xf numFmtId="4" fontId="8" fillId="9" borderId="13" xfId="0" applyNumberFormat="1" applyFont="1" applyFill="1" applyBorder="1" applyAlignment="1" applyProtection="1">
      <alignment vertical="top"/>
      <protection hidden="1"/>
    </xf>
    <xf numFmtId="4" fontId="8" fillId="9" borderId="20" xfId="0" applyNumberFormat="1" applyFont="1" applyFill="1" applyBorder="1" applyAlignment="1" applyProtection="1">
      <alignment vertical="top"/>
      <protection hidden="1"/>
    </xf>
    <xf numFmtId="3" fontId="2" fillId="9" borderId="13" xfId="0" applyNumberFormat="1" applyFont="1" applyFill="1" applyBorder="1" applyAlignment="1" applyProtection="1">
      <alignment horizontal="right" vertical="top" wrapText="1"/>
      <protection hidden="1"/>
    </xf>
    <xf numFmtId="3" fontId="2" fillId="9" borderId="0" xfId="0" applyNumberFormat="1" applyFont="1" applyFill="1" applyAlignment="1" applyProtection="1">
      <alignment horizontal="right" vertical="top" wrapText="1"/>
      <protection hidden="1"/>
    </xf>
    <xf numFmtId="0" fontId="2" fillId="9" borderId="0" xfId="0" applyFont="1" applyFill="1" applyAlignment="1" applyProtection="1">
      <alignment horizontal="right" vertical="top" wrapText="1"/>
      <protection hidden="1"/>
    </xf>
    <xf numFmtId="0" fontId="2" fillId="9" borderId="0" xfId="0" applyFont="1" applyFill="1" applyAlignment="1" applyProtection="1">
      <alignment horizontal="right" vertical="top"/>
      <protection hidden="1"/>
    </xf>
    <xf numFmtId="0" fontId="2" fillId="3" borderId="30" xfId="0" applyFont="1" applyFill="1" applyBorder="1" applyAlignment="1" applyProtection="1">
      <alignment horizontal="right" vertical="top"/>
      <protection hidden="1"/>
    </xf>
    <xf numFmtId="10" fontId="2" fillId="9" borderId="0" xfId="0" applyNumberFormat="1" applyFont="1" applyFill="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4" fontId="2" fillId="9" borderId="0" xfId="0" applyNumberFormat="1" applyFont="1" applyFill="1" applyAlignment="1" applyProtection="1">
      <alignment horizontal="left" vertical="top"/>
      <protection hidden="1"/>
    </xf>
    <xf numFmtId="0" fontId="10" fillId="0" borderId="0" xfId="2" applyAlignment="1" applyProtection="1"/>
    <xf numFmtId="164" fontId="8" fillId="3" borderId="21" xfId="0" applyNumberFormat="1" applyFont="1" applyFill="1" applyBorder="1" applyAlignment="1" applyProtection="1">
      <alignment horizontal="right" vertical="top"/>
      <protection hidden="1"/>
    </xf>
    <xf numFmtId="0" fontId="6" fillId="2" borderId="0" xfId="0" applyFont="1" applyFill="1" applyAlignment="1">
      <alignment horizontal="left" vertical="top" wrapText="1"/>
    </xf>
    <xf numFmtId="0" fontId="2" fillId="0" borderId="0" xfId="0" applyFont="1" applyAlignment="1">
      <alignment horizontal="right" vertical="top" wrapText="1"/>
    </xf>
    <xf numFmtId="49" fontId="6" fillId="2" borderId="0" xfId="0" quotePrefix="1" applyNumberFormat="1" applyFont="1" applyFill="1" applyAlignment="1">
      <alignment horizontal="left" vertical="center"/>
    </xf>
    <xf numFmtId="0" fontId="6" fillId="0" borderId="0" xfId="0" applyFont="1" applyAlignment="1">
      <alignment vertical="center"/>
    </xf>
    <xf numFmtId="0" fontId="2" fillId="2" borderId="0" xfId="0" applyFont="1" applyFill="1" applyAlignment="1">
      <alignment horizontal="left" vertical="top"/>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6" fillId="2" borderId="0" xfId="0" applyFont="1" applyFill="1" applyAlignment="1">
      <alignment horizontal="left" vertical="center" wrapText="1"/>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6" fillId="2" borderId="0" xfId="0" applyFont="1" applyFill="1" applyAlignment="1">
      <alignment horizontal="left" vertical="top"/>
    </xf>
    <xf numFmtId="0" fontId="6" fillId="2" borderId="0" xfId="0" applyFont="1" applyFill="1" applyAlignment="1">
      <alignment horizontal="left" vertical="center"/>
    </xf>
    <xf numFmtId="165" fontId="2" fillId="2" borderId="0" xfId="0" applyNumberFormat="1" applyFont="1" applyFill="1" applyAlignment="1">
      <alignment horizontal="left" vertical="center" wrapText="1"/>
    </xf>
    <xf numFmtId="165" fontId="6" fillId="2" borderId="0" xfId="0" applyNumberFormat="1" applyFont="1" applyFill="1" applyAlignment="1">
      <alignment horizontal="left" vertical="center" wrapText="1"/>
    </xf>
    <xf numFmtId="0" fontId="6" fillId="0" borderId="0" xfId="0" applyFont="1" applyAlignment="1">
      <alignment horizontal="left" vertical="top" wrapText="1"/>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Alignment="1">
      <alignment horizontal="left" vertical="top" wrapText="1"/>
    </xf>
    <xf numFmtId="0" fontId="2" fillId="6" borderId="24"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center" wrapText="1"/>
      <protection hidden="1"/>
    </xf>
    <xf numFmtId="0" fontId="2" fillId="6" borderId="26" xfId="0" applyFont="1" applyFill="1" applyBorder="1" applyAlignment="1" applyProtection="1">
      <alignment horizontal="left" vertical="center" wrapText="1"/>
      <protection hidden="1"/>
    </xf>
    <xf numFmtId="43" fontId="9" fillId="3" borderId="21" xfId="0" applyNumberFormat="1" applyFont="1" applyFill="1" applyBorder="1" applyAlignment="1" applyProtection="1">
      <alignment horizontal="right" vertical="center"/>
      <protection hidden="1"/>
    </xf>
    <xf numFmtId="0" fontId="6" fillId="2" borderId="0" xfId="0" applyFont="1" applyFill="1" applyAlignment="1" applyProtection="1">
      <alignment horizontal="left" vertical="top" wrapText="1"/>
      <protection hidden="1"/>
    </xf>
    <xf numFmtId="43" fontId="6" fillId="2" borderId="21" xfId="0" applyNumberFormat="1" applyFont="1" applyFill="1" applyBorder="1" applyAlignment="1" applyProtection="1">
      <alignment horizontal="left" vertical="center"/>
      <protection locked="0"/>
    </xf>
    <xf numFmtId="43" fontId="6" fillId="2" borderId="21" xfId="0" applyNumberFormat="1" applyFont="1" applyFill="1" applyBorder="1" applyAlignment="1" applyProtection="1">
      <alignment horizontal="right" vertical="center"/>
      <protection locked="0"/>
    </xf>
    <xf numFmtId="4" fontId="8" fillId="10" borderId="13" xfId="0" applyNumberFormat="1" applyFont="1" applyFill="1" applyBorder="1" applyAlignment="1" applyProtection="1">
      <alignment horizontal="right" vertical="center" indent="1"/>
      <protection hidden="1"/>
    </xf>
    <xf numFmtId="4" fontId="8" fillId="10" borderId="20" xfId="0" applyNumberFormat="1" applyFont="1" applyFill="1" applyBorder="1" applyAlignment="1" applyProtection="1">
      <alignment horizontal="right" vertical="center" indent="1"/>
      <protection hidden="1"/>
    </xf>
    <xf numFmtId="43" fontId="2" fillId="10" borderId="12" xfId="0" applyNumberFormat="1" applyFont="1" applyFill="1" applyBorder="1" applyAlignment="1" applyProtection="1">
      <alignment horizontal="left" vertical="center"/>
      <protection hidden="1"/>
    </xf>
    <xf numFmtId="43" fontId="6" fillId="9" borderId="13" xfId="0" applyNumberFormat="1"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indent="1"/>
      <protection hidden="1"/>
    </xf>
    <xf numFmtId="4" fontId="2" fillId="9" borderId="14" xfId="0" applyNumberFormat="1" applyFont="1" applyFill="1" applyBorder="1" applyAlignment="1" applyProtection="1">
      <alignment horizontal="left" vertical="center"/>
      <protection hidden="1"/>
    </xf>
    <xf numFmtId="4" fontId="8" fillId="9" borderId="13" xfId="0" applyNumberFormat="1" applyFont="1" applyFill="1" applyBorder="1" applyAlignment="1" applyProtection="1">
      <alignment horizontal="right" vertical="center"/>
      <protection hidden="1"/>
    </xf>
    <xf numFmtId="4" fontId="8" fillId="9" borderId="20" xfId="0" applyNumberFormat="1" applyFont="1" applyFill="1" applyBorder="1" applyAlignment="1" applyProtection="1">
      <alignment horizontal="right" vertical="center"/>
      <protection hidden="1"/>
    </xf>
    <xf numFmtId="4" fontId="2" fillId="9" borderId="12" xfId="0" applyNumberFormat="1" applyFont="1" applyFill="1" applyBorder="1" applyAlignment="1" applyProtection="1">
      <alignment horizontal="left" vertical="center"/>
      <protection hidden="1"/>
    </xf>
    <xf numFmtId="0" fontId="6" fillId="9" borderId="13" xfId="0"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protection hidden="1"/>
    </xf>
    <xf numFmtId="4" fontId="8" fillId="10" borderId="13" xfId="0" applyNumberFormat="1" applyFont="1" applyFill="1" applyBorder="1" applyAlignment="1" applyProtection="1">
      <alignment horizontal="right" vertical="center"/>
      <protection hidden="1"/>
    </xf>
    <xf numFmtId="0" fontId="2" fillId="9" borderId="17" xfId="0" applyFont="1" applyFill="1" applyBorder="1" applyAlignment="1" applyProtection="1">
      <alignment horizontal="left" vertical="center"/>
      <protection hidden="1"/>
    </xf>
    <xf numFmtId="0" fontId="2" fillId="9" borderId="18" xfId="0" applyFont="1" applyFill="1" applyBorder="1" applyAlignment="1" applyProtection="1">
      <alignment horizontal="left" vertical="center"/>
      <protection hidden="1"/>
    </xf>
    <xf numFmtId="4" fontId="2" fillId="3" borderId="21" xfId="0" applyNumberFormat="1" applyFont="1" applyFill="1" applyBorder="1" applyAlignment="1" applyProtection="1">
      <alignment horizontal="right" vertical="center"/>
      <protection hidden="1"/>
    </xf>
    <xf numFmtId="0" fontId="13" fillId="2" borderId="0" xfId="0" applyFont="1" applyFill="1" applyAlignment="1" applyProtection="1">
      <alignment vertical="top"/>
      <protection hidden="1"/>
    </xf>
    <xf numFmtId="0" fontId="14" fillId="2" borderId="0" xfId="0" applyFont="1" applyFill="1" applyAlignment="1">
      <alignment vertical="top"/>
    </xf>
    <xf numFmtId="9" fontId="8" fillId="3" borderId="21" xfId="0" applyNumberFormat="1" applyFont="1" applyFill="1" applyBorder="1" applyAlignment="1" applyProtection="1">
      <alignment horizontal="right" vertical="center"/>
      <protection hidden="1"/>
    </xf>
    <xf numFmtId="4" fontId="8" fillId="3" borderId="21" xfId="0" applyNumberFormat="1" applyFont="1" applyFill="1" applyBorder="1" applyAlignment="1" applyProtection="1">
      <alignment horizontal="right" vertical="center"/>
      <protection hidden="1"/>
    </xf>
    <xf numFmtId="4" fontId="6" fillId="2" borderId="21" xfId="0" applyNumberFormat="1" applyFont="1" applyFill="1" applyBorder="1" applyAlignment="1" applyProtection="1">
      <alignment horizontal="left" vertical="center"/>
      <protection locked="0"/>
    </xf>
    <xf numFmtId="4" fontId="6" fillId="2" borderId="21" xfId="0"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4" fontId="9" fillId="3" borderId="21" xfId="0" applyNumberFormat="1" applyFont="1" applyFill="1" applyBorder="1" applyAlignment="1" applyProtection="1">
      <alignment horizontal="right" vertical="center"/>
      <protection hidden="1"/>
    </xf>
    <xf numFmtId="164" fontId="9" fillId="3" borderId="21" xfId="0" applyNumberFormat="1" applyFont="1" applyFill="1" applyBorder="1" applyAlignment="1" applyProtection="1">
      <alignment horizontal="right" vertical="center"/>
      <protection hidden="1"/>
    </xf>
    <xf numFmtId="0" fontId="2" fillId="9" borderId="19" xfId="0" applyFont="1" applyFill="1" applyBorder="1" applyAlignment="1" applyProtection="1">
      <alignment horizontal="left" vertical="center"/>
      <protection hidden="1"/>
    </xf>
    <xf numFmtId="4" fontId="6" fillId="9" borderId="0" xfId="0" applyNumberFormat="1" applyFont="1" applyFill="1" applyAlignment="1" applyProtection="1">
      <alignment horizontal="left" vertical="center"/>
      <protection hidden="1"/>
    </xf>
    <xf numFmtId="0" fontId="2" fillId="0" borderId="3" xfId="0" applyFont="1" applyBorder="1" applyAlignment="1">
      <alignment horizontal="right" vertical="top" wrapText="1"/>
    </xf>
    <xf numFmtId="164" fontId="8" fillId="3" borderId="21" xfId="0" applyNumberFormat="1" applyFont="1" applyFill="1" applyBorder="1" applyAlignment="1" applyProtection="1">
      <alignment horizontal="right" vertical="center"/>
      <protection hidden="1"/>
    </xf>
    <xf numFmtId="4" fontId="2" fillId="9" borderId="13" xfId="0" applyNumberFormat="1" applyFont="1" applyFill="1" applyBorder="1" applyAlignment="1" applyProtection="1">
      <alignment horizontal="left" vertical="center"/>
      <protection hidden="1"/>
    </xf>
    <xf numFmtId="4" fontId="2" fillId="9" borderId="12" xfId="2" applyNumberFormat="1" applyFont="1" applyFill="1" applyBorder="1" applyAlignment="1" applyProtection="1">
      <alignment horizontal="left" vertical="center"/>
      <protection hidden="1"/>
    </xf>
    <xf numFmtId="4" fontId="2" fillId="9" borderId="13" xfId="2" applyNumberFormat="1" applyFont="1" applyFill="1" applyBorder="1" applyAlignment="1" applyProtection="1">
      <alignment horizontal="left" vertical="center"/>
      <protection hidden="1"/>
    </xf>
    <xf numFmtId="0" fontId="2" fillId="9" borderId="12" xfId="0" applyFont="1" applyFill="1" applyBorder="1" applyAlignment="1" applyProtection="1">
      <alignment vertical="center"/>
      <protection hidden="1"/>
    </xf>
    <xf numFmtId="0" fontId="2" fillId="9" borderId="13" xfId="0" applyFont="1" applyFill="1" applyBorder="1" applyAlignment="1" applyProtection="1">
      <alignment vertical="center"/>
      <protection hidden="1"/>
    </xf>
    <xf numFmtId="4" fontId="6" fillId="3" borderId="21" xfId="0" applyNumberFormat="1" applyFont="1" applyFill="1" applyBorder="1" applyAlignment="1" applyProtection="1">
      <alignment horizontal="right" vertical="center"/>
      <protection hidden="1"/>
    </xf>
    <xf numFmtId="4" fontId="2" fillId="9" borderId="13" xfId="0" applyNumberFormat="1" applyFont="1" applyFill="1" applyBorder="1" applyAlignment="1" applyProtection="1">
      <alignment horizontal="right" vertical="center"/>
      <protection hidden="1"/>
    </xf>
    <xf numFmtId="0" fontId="13" fillId="2" borderId="0" xfId="0" applyFont="1" applyFill="1" applyAlignment="1" applyProtection="1">
      <alignment vertical="center"/>
      <protection hidden="1"/>
    </xf>
    <xf numFmtId="0" fontId="14" fillId="2" borderId="0" xfId="0" applyFont="1" applyFill="1" applyAlignment="1">
      <alignment vertical="center"/>
    </xf>
    <xf numFmtId="0" fontId="2" fillId="6" borderId="10"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7"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top" wrapText="1"/>
      <protection hidden="1"/>
    </xf>
    <xf numFmtId="4" fontId="6" fillId="0" borderId="21" xfId="0" applyNumberFormat="1" applyFont="1" applyBorder="1" applyAlignment="1" applyProtection="1">
      <alignment horizontal="left" vertical="center"/>
      <protection locked="0"/>
    </xf>
    <xf numFmtId="4" fontId="2" fillId="9" borderId="25" xfId="0" applyNumberFormat="1" applyFont="1" applyFill="1" applyBorder="1" applyAlignment="1" applyProtection="1">
      <alignment horizontal="right" vertical="center"/>
      <protection hidden="1"/>
    </xf>
    <xf numFmtId="4" fontId="2" fillId="9" borderId="32" xfId="0" applyNumberFormat="1" applyFont="1" applyFill="1" applyBorder="1" applyAlignment="1" applyProtection="1">
      <alignment horizontal="right" vertical="center"/>
      <protection hidden="1"/>
    </xf>
    <xf numFmtId="0" fontId="6" fillId="9" borderId="0" xfId="0" applyFont="1" applyFill="1" applyBorder="1" applyAlignment="1" applyProtection="1">
      <alignment vertical="center"/>
      <protection hidden="1"/>
    </xf>
    <xf numFmtId="0" fontId="6" fillId="9" borderId="0" xfId="0" applyFont="1" applyFill="1" applyAlignment="1" applyProtection="1">
      <alignment vertical="center"/>
      <protection hidden="1"/>
    </xf>
    <xf numFmtId="4" fontId="6" fillId="4" borderId="21" xfId="0" applyNumberFormat="1" applyFont="1" applyFill="1" applyBorder="1" applyAlignment="1" applyProtection="1">
      <alignment horizontal="right" vertical="center"/>
      <protection hidden="1"/>
    </xf>
    <xf numFmtId="0" fontId="6" fillId="9" borderId="0" xfId="0" applyFont="1" applyFill="1" applyAlignment="1">
      <alignment vertical="center"/>
    </xf>
    <xf numFmtId="0" fontId="6" fillId="9" borderId="14" xfId="0" applyFont="1" applyFill="1" applyBorder="1" applyAlignment="1" applyProtection="1">
      <alignment horizontal="left" vertical="center"/>
      <protection hidden="1"/>
    </xf>
    <xf numFmtId="4" fontId="6" fillId="9" borderId="0" xfId="0" applyNumberFormat="1" applyFont="1" applyFill="1" applyAlignment="1" applyProtection="1">
      <alignment horizontal="left" vertical="top"/>
      <protection hidden="1"/>
    </xf>
    <xf numFmtId="4" fontId="6" fillId="2" borderId="21" xfId="0" applyNumberFormat="1" applyFont="1" applyFill="1" applyBorder="1" applyAlignment="1" applyProtection="1">
      <alignment horizontal="right" vertical="top"/>
      <protection locked="0"/>
    </xf>
    <xf numFmtId="4" fontId="9" fillId="3" borderId="21" xfId="0" applyNumberFormat="1" applyFont="1" applyFill="1" applyBorder="1" applyAlignment="1" applyProtection="1">
      <alignment horizontal="right" vertical="top"/>
      <protection hidden="1"/>
    </xf>
    <xf numFmtId="164" fontId="9" fillId="3" borderId="21" xfId="0" applyNumberFormat="1" applyFont="1" applyFill="1" applyBorder="1" applyAlignment="1" applyProtection="1">
      <alignment horizontal="right" vertical="top"/>
      <protection hidden="1"/>
    </xf>
    <xf numFmtId="4" fontId="8" fillId="3" borderId="21" xfId="0" applyNumberFormat="1" applyFont="1" applyFill="1" applyBorder="1" applyAlignment="1" applyProtection="1">
      <alignment horizontal="right" vertical="top"/>
      <protection hidden="1"/>
    </xf>
    <xf numFmtId="9" fontId="8" fillId="3" borderId="21" xfId="0" applyNumberFormat="1" applyFont="1" applyFill="1" applyBorder="1" applyAlignment="1" applyProtection="1">
      <alignment horizontal="right" vertical="top"/>
      <protection hidden="1"/>
    </xf>
    <xf numFmtId="0" fontId="7" fillId="2" borderId="0" xfId="0" applyFont="1" applyFill="1" applyAlignment="1">
      <alignment horizontal="left" vertical="top"/>
    </xf>
    <xf numFmtId="4" fontId="2" fillId="9" borderId="12" xfId="0" applyNumberFormat="1" applyFont="1" applyFill="1" applyBorder="1" applyAlignment="1" applyProtection="1">
      <alignment horizontal="left" vertical="top"/>
      <protection hidden="1"/>
    </xf>
    <xf numFmtId="4" fontId="2" fillId="9" borderId="13" xfId="0" applyNumberFormat="1" applyFont="1" applyFill="1" applyBorder="1" applyAlignment="1" applyProtection="1">
      <alignment horizontal="left" vertical="top"/>
      <protection hidden="1"/>
    </xf>
    <xf numFmtId="4" fontId="8" fillId="9" borderId="13" xfId="0" applyNumberFormat="1" applyFont="1" applyFill="1" applyBorder="1" applyAlignment="1" applyProtection="1">
      <alignment horizontal="right" vertical="top"/>
      <protection hidden="1"/>
    </xf>
    <xf numFmtId="4" fontId="2" fillId="9" borderId="13" xfId="0" applyNumberFormat="1" applyFont="1" applyFill="1" applyBorder="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164" fontId="8" fillId="3" borderId="21" xfId="0" applyNumberFormat="1" applyFont="1" applyFill="1" applyBorder="1" applyAlignment="1" applyProtection="1">
      <alignment horizontal="right" vertical="top"/>
      <protection hidden="1"/>
    </xf>
    <xf numFmtId="4" fontId="8" fillId="9" borderId="20" xfId="0" applyNumberFormat="1" applyFont="1" applyFill="1" applyBorder="1" applyAlignment="1" applyProtection="1">
      <alignment horizontal="right" vertical="top"/>
      <protection hidden="1"/>
    </xf>
    <xf numFmtId="0" fontId="2" fillId="9" borderId="17" xfId="0" applyFont="1" applyFill="1" applyBorder="1" applyAlignment="1" applyProtection="1">
      <alignment horizontal="left" vertical="top"/>
      <protection hidden="1"/>
    </xf>
    <xf numFmtId="0" fontId="2" fillId="9" borderId="18" xfId="0" applyFont="1" applyFill="1" applyBorder="1" applyAlignment="1" applyProtection="1">
      <alignment horizontal="left" vertical="top"/>
      <protection hidden="1"/>
    </xf>
    <xf numFmtId="0" fontId="2" fillId="9" borderId="19" xfId="0" applyFont="1" applyFill="1" applyBorder="1" applyAlignment="1" applyProtection="1">
      <alignment horizontal="left" vertical="top"/>
      <protection hidden="1"/>
    </xf>
    <xf numFmtId="4" fontId="2" fillId="3" borderId="21" xfId="0" applyNumberFormat="1" applyFont="1" applyFill="1" applyBorder="1" applyAlignment="1" applyProtection="1">
      <alignment horizontal="right" vertical="top"/>
      <protection hidden="1"/>
    </xf>
    <xf numFmtId="4" fontId="6" fillId="2" borderId="21" xfId="0" applyNumberFormat="1" applyFont="1" applyFill="1" applyBorder="1" applyAlignment="1" applyProtection="1">
      <alignment horizontal="left" vertical="top"/>
      <protection locked="0"/>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164" fontId="8" fillId="3" borderId="21" xfId="0" applyNumberFormat="1" applyFont="1" applyFill="1" applyBorder="1" applyAlignment="1" applyProtection="1">
      <alignment horizontal="left" vertical="top"/>
      <protection hidden="1"/>
    </xf>
    <xf numFmtId="0" fontId="2" fillId="9" borderId="17" xfId="0" applyFont="1" applyFill="1" applyBorder="1" applyAlignment="1" applyProtection="1">
      <alignment vertical="top"/>
      <protection hidden="1"/>
    </xf>
    <xf numFmtId="0" fontId="2" fillId="9" borderId="18" xfId="0" applyFont="1" applyFill="1" applyBorder="1" applyAlignment="1" applyProtection="1">
      <alignment vertical="top"/>
      <protection hidden="1"/>
    </xf>
    <xf numFmtId="0" fontId="2" fillId="9" borderId="19" xfId="0" applyFont="1" applyFill="1" applyBorder="1" applyAlignment="1" applyProtection="1">
      <alignment vertical="top"/>
      <protection hidden="1"/>
    </xf>
    <xf numFmtId="0" fontId="2" fillId="9" borderId="21" xfId="0" applyFont="1" applyFill="1" applyBorder="1" applyAlignment="1" applyProtection="1">
      <alignment horizontal="left" vertical="top"/>
      <protection hidden="1"/>
    </xf>
    <xf numFmtId="164" fontId="8" fillId="0" borderId="0" xfId="0" applyNumberFormat="1" applyFont="1" applyAlignment="1" applyProtection="1">
      <alignment horizontal="right" vertical="top"/>
      <protection hidden="1"/>
    </xf>
    <xf numFmtId="49" fontId="6" fillId="9" borderId="0" xfId="0" applyNumberFormat="1" applyFont="1" applyFill="1" applyAlignment="1" applyProtection="1">
      <alignment horizontal="left" vertical="top"/>
      <protection hidden="1"/>
    </xf>
    <xf numFmtId="4" fontId="19" fillId="9" borderId="0" xfId="0" applyNumberFormat="1" applyFont="1" applyFill="1" applyAlignment="1" applyProtection="1">
      <alignment horizontal="left" vertical="top"/>
      <protection hidden="1"/>
    </xf>
    <xf numFmtId="0" fontId="2" fillId="0" borderId="0" xfId="0" applyFont="1" applyAlignment="1" applyProtection="1">
      <alignment horizontal="right" vertical="top" wrapText="1"/>
      <protection hidden="1"/>
    </xf>
    <xf numFmtId="4" fontId="6" fillId="4" borderId="21" xfId="0" applyNumberFormat="1" applyFont="1" applyFill="1" applyBorder="1" applyAlignment="1" applyProtection="1">
      <alignment horizontal="right" vertical="top"/>
      <protection hidden="1"/>
    </xf>
    <xf numFmtId="0" fontId="2" fillId="9" borderId="12" xfId="0" applyFont="1" applyFill="1" applyBorder="1" applyAlignment="1" applyProtection="1">
      <alignment vertical="top"/>
      <protection hidden="1"/>
    </xf>
    <xf numFmtId="0" fontId="2" fillId="9" borderId="13" xfId="0" applyFont="1" applyFill="1" applyBorder="1" applyAlignment="1" applyProtection="1">
      <alignment vertical="top"/>
      <protection hidden="1"/>
    </xf>
    <xf numFmtId="0" fontId="7" fillId="2" borderId="0" xfId="0" applyFont="1" applyFill="1" applyAlignment="1" applyProtection="1">
      <alignment horizontal="left" vertical="top"/>
      <protection hidden="1"/>
    </xf>
    <xf numFmtId="0" fontId="7" fillId="2" borderId="0" xfId="0" applyFont="1" applyFill="1" applyAlignment="1" applyProtection="1">
      <alignment vertical="top"/>
      <protection hidden="1"/>
    </xf>
    <xf numFmtId="0" fontId="11" fillId="2" borderId="0" xfId="0" applyFont="1" applyFill="1" applyAlignment="1" applyProtection="1">
      <alignment vertical="top"/>
      <protection hidden="1"/>
    </xf>
    <xf numFmtId="3" fontId="2" fillId="9" borderId="13" xfId="0" applyNumberFormat="1" applyFont="1" applyFill="1" applyBorder="1" applyAlignment="1" applyProtection="1">
      <alignment horizontal="left" vertical="top"/>
      <protection hidden="1"/>
    </xf>
    <xf numFmtId="3" fontId="2" fillId="9" borderId="12" xfId="0" applyNumberFormat="1" applyFont="1" applyFill="1" applyBorder="1" applyAlignment="1" applyProtection="1">
      <alignment horizontal="left" vertical="top"/>
      <protection hidden="1"/>
    </xf>
    <xf numFmtId="3" fontId="2" fillId="9" borderId="27" xfId="0" applyNumberFormat="1" applyFont="1" applyFill="1" applyBorder="1" applyAlignment="1" applyProtection="1">
      <alignment horizontal="center" vertical="top" wrapText="1"/>
      <protection hidden="1"/>
    </xf>
    <xf numFmtId="3" fontId="2" fillId="9" borderId="28" xfId="0" applyNumberFormat="1" applyFont="1" applyFill="1" applyBorder="1" applyAlignment="1" applyProtection="1">
      <alignment horizontal="center" vertical="top" wrapText="1"/>
      <protection hidden="1"/>
    </xf>
    <xf numFmtId="0" fontId="2" fillId="9" borderId="29" xfId="0" applyFont="1" applyFill="1" applyBorder="1" applyAlignment="1" applyProtection="1">
      <alignment horizontal="left" vertical="top"/>
      <protection hidden="1"/>
    </xf>
    <xf numFmtId="0" fontId="2" fillId="9" borderId="31" xfId="0" applyFont="1" applyFill="1" applyBorder="1" applyAlignment="1" applyProtection="1">
      <alignment horizontal="left" vertical="top"/>
      <protection hidden="1"/>
    </xf>
    <xf numFmtId="10" fontId="9" fillId="3" borderId="21" xfId="0" applyNumberFormat="1" applyFont="1" applyFill="1" applyBorder="1" applyAlignment="1" applyProtection="1">
      <alignment horizontal="right" vertical="center"/>
      <protection hidden="1"/>
    </xf>
    <xf numFmtId="0" fontId="0" fillId="2" borderId="0" xfId="0"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2" fillId="2" borderId="0" xfId="0" applyFont="1" applyFill="1" applyAlignment="1" applyProtection="1">
      <alignment horizontal="left" vertical="top"/>
      <protection hidden="1"/>
    </xf>
    <xf numFmtId="4" fontId="8" fillId="9" borderId="13" xfId="0" applyNumberFormat="1" applyFont="1" applyFill="1" applyBorder="1" applyAlignment="1" applyProtection="1">
      <alignment horizontal="right" vertical="top" wrapText="1"/>
      <protection hidden="1"/>
    </xf>
    <xf numFmtId="4" fontId="2" fillId="9" borderId="13" xfId="0" applyNumberFormat="1" applyFont="1" applyFill="1" applyBorder="1" applyAlignment="1" applyProtection="1">
      <alignment horizontal="right" vertical="top" wrapText="1"/>
      <protection hidden="1"/>
    </xf>
    <xf numFmtId="4" fontId="8" fillId="9" borderId="0" xfId="0" applyNumberFormat="1" applyFont="1" applyFill="1" applyAlignment="1" applyProtection="1">
      <alignment horizontal="right" vertical="top" wrapText="1"/>
      <protection hidden="1"/>
    </xf>
    <xf numFmtId="4" fontId="8" fillId="9" borderId="15" xfId="0" applyNumberFormat="1" applyFont="1" applyFill="1" applyBorder="1" applyAlignment="1" applyProtection="1">
      <alignment horizontal="right" vertical="top"/>
      <protection hidden="1"/>
    </xf>
    <xf numFmtId="4" fontId="8" fillId="9" borderId="0" xfId="0" applyNumberFormat="1" applyFont="1" applyFill="1" applyAlignment="1" applyProtection="1">
      <alignment horizontal="right" vertical="top"/>
      <protection hidden="1"/>
    </xf>
    <xf numFmtId="4" fontId="2" fillId="9" borderId="0" xfId="0" applyNumberFormat="1" applyFont="1" applyFill="1" applyAlignment="1" applyProtection="1">
      <alignment horizontal="right" vertical="top" wrapText="1"/>
      <protection hidden="1"/>
    </xf>
    <xf numFmtId="4" fontId="2" fillId="9" borderId="0" xfId="0" applyNumberFormat="1" applyFont="1" applyFill="1" applyAlignment="1" applyProtection="1">
      <alignment horizontal="right" vertical="top"/>
      <protection hidden="1"/>
    </xf>
    <xf numFmtId="0" fontId="6" fillId="9" borderId="12" xfId="0" applyFont="1" applyFill="1" applyBorder="1" applyAlignment="1" applyProtection="1">
      <alignment horizontal="right" vertical="top"/>
      <protection hidden="1"/>
    </xf>
    <xf numFmtId="0" fontId="6" fillId="9" borderId="13" xfId="0" applyFont="1" applyFill="1" applyBorder="1" applyAlignment="1" applyProtection="1">
      <alignment horizontal="right" vertical="top"/>
      <protection hidden="1"/>
    </xf>
    <xf numFmtId="0" fontId="2" fillId="9" borderId="17" xfId="0" quotePrefix="1" applyFont="1" applyFill="1" applyBorder="1" applyAlignment="1" applyProtection="1">
      <alignment horizontal="left" vertical="top"/>
      <protection hidden="1"/>
    </xf>
    <xf numFmtId="0" fontId="6" fillId="9" borderId="18" xfId="0" applyFont="1" applyFill="1" applyBorder="1"/>
    <xf numFmtId="0" fontId="16" fillId="9" borderId="18" xfId="0" applyFont="1" applyFill="1" applyBorder="1" applyAlignment="1" applyProtection="1">
      <alignment horizontal="left" vertical="top"/>
      <protection hidden="1"/>
    </xf>
    <xf numFmtId="10" fontId="8" fillId="9" borderId="13" xfId="0" applyNumberFormat="1" applyFont="1" applyFill="1" applyBorder="1" applyAlignment="1" applyProtection="1">
      <alignment horizontal="right" vertical="top"/>
      <protection hidden="1"/>
    </xf>
    <xf numFmtId="0" fontId="6" fillId="2"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top"/>
      <protection hidden="1"/>
    </xf>
    <xf numFmtId="0" fontId="2" fillId="9" borderId="13" xfId="0" applyFont="1" applyFill="1" applyBorder="1" applyAlignment="1" applyProtection="1">
      <alignment horizontal="left" vertical="top"/>
      <protection hidden="1"/>
    </xf>
    <xf numFmtId="0" fontId="8" fillId="9" borderId="2" xfId="0" applyFont="1" applyFill="1" applyBorder="1" applyAlignment="1" applyProtection="1">
      <alignment horizontal="right" vertical="top"/>
      <protection hidden="1"/>
    </xf>
    <xf numFmtId="10" fontId="2" fillId="9" borderId="13" xfId="0" applyNumberFormat="1" applyFont="1" applyFill="1" applyBorder="1" applyAlignment="1" applyProtection="1">
      <alignment horizontal="right" vertical="top"/>
      <protection hidden="1"/>
    </xf>
    <xf numFmtId="0" fontId="2" fillId="9" borderId="22" xfId="0" applyFont="1" applyFill="1" applyBorder="1" applyAlignment="1" applyProtection="1">
      <alignment horizontal="left" vertical="top"/>
      <protection hidden="1"/>
    </xf>
    <xf numFmtId="0" fontId="2" fillId="9" borderId="2" xfId="0" applyFont="1" applyFill="1" applyBorder="1" applyAlignment="1" applyProtection="1">
      <alignment horizontal="left" vertical="top"/>
      <protection hidden="1"/>
    </xf>
    <xf numFmtId="4" fontId="2" fillId="4" borderId="21" xfId="0" applyNumberFormat="1" applyFont="1" applyFill="1" applyBorder="1" applyAlignment="1" applyProtection="1">
      <alignment horizontal="right" vertical="top"/>
      <protection hidden="1"/>
    </xf>
    <xf numFmtId="4" fontId="8" fillId="4" borderId="21" xfId="0" applyNumberFormat="1" applyFont="1" applyFill="1" applyBorder="1" applyAlignment="1" applyProtection="1">
      <alignment horizontal="right" vertical="top"/>
      <protection hidden="1"/>
    </xf>
    <xf numFmtId="0" fontId="2" fillId="9" borderId="20" xfId="0" applyFont="1" applyFill="1" applyBorder="1" applyAlignment="1" applyProtection="1">
      <alignment horizontal="left" vertical="top"/>
      <protection hidden="1"/>
    </xf>
    <xf numFmtId="0" fontId="15" fillId="9" borderId="17" xfId="0" quotePrefix="1" applyFont="1" applyFill="1" applyBorder="1" applyAlignment="1" applyProtection="1">
      <alignment horizontal="left" vertical="top"/>
      <protection hidden="1"/>
    </xf>
    <xf numFmtId="0" fontId="6" fillId="2" borderId="0" xfId="0" applyFont="1" applyFill="1" applyAlignment="1" applyProtection="1">
      <alignment horizontal="left" vertical="center"/>
      <protection hidden="1"/>
    </xf>
    <xf numFmtId="0" fontId="2" fillId="9" borderId="18" xfId="0" quotePrefix="1" applyFont="1" applyFill="1" applyBorder="1" applyAlignment="1" applyProtection="1">
      <alignment horizontal="left" vertical="top"/>
      <protection hidden="1"/>
    </xf>
    <xf numFmtId="0" fontId="2" fillId="9" borderId="2" xfId="0" applyFont="1" applyFill="1" applyBorder="1" applyAlignment="1" applyProtection="1">
      <alignment horizontal="right" vertical="top"/>
      <protection hidden="1"/>
    </xf>
    <xf numFmtId="0" fontId="6" fillId="9" borderId="12" xfId="0" applyFont="1" applyFill="1" applyBorder="1" applyAlignment="1" applyProtection="1">
      <alignment horizontal="left" vertical="top"/>
      <protection hidden="1"/>
    </xf>
    <xf numFmtId="0" fontId="6" fillId="9" borderId="13" xfId="0" applyFont="1" applyFill="1" applyBorder="1" applyAlignment="1" applyProtection="1">
      <alignment horizontal="left" vertical="top"/>
      <protection hidden="1"/>
    </xf>
    <xf numFmtId="0" fontId="6" fillId="2" borderId="12" xfId="0" applyFont="1" applyFill="1" applyBorder="1" applyAlignment="1" applyProtection="1">
      <alignment horizontal="left" vertical="top"/>
      <protection hidden="1"/>
    </xf>
    <xf numFmtId="0" fontId="6" fillId="2" borderId="13" xfId="0" applyFont="1" applyFill="1" applyBorder="1" applyAlignment="1" applyProtection="1">
      <alignment horizontal="left" vertical="top"/>
      <protection hidden="1"/>
    </xf>
    <xf numFmtId="0" fontId="6" fillId="2" borderId="20" xfId="0" applyFont="1" applyFill="1" applyBorder="1" applyAlignment="1" applyProtection="1">
      <alignment horizontal="left" vertical="top"/>
      <protection hidden="1"/>
    </xf>
    <xf numFmtId="0" fontId="2" fillId="9" borderId="23" xfId="0" applyFont="1" applyFill="1" applyBorder="1" applyAlignment="1" applyProtection="1">
      <alignment horizontal="left" vertical="top"/>
      <protection hidden="1"/>
    </xf>
    <xf numFmtId="43" fontId="6" fillId="9" borderId="14" xfId="0" quotePrefix="1" applyNumberFormat="1" applyFont="1" applyFill="1" applyBorder="1" applyAlignment="1" applyProtection="1">
      <alignment horizontal="left" vertical="center"/>
      <protection hidden="1"/>
    </xf>
    <xf numFmtId="43" fontId="6" fillId="9" borderId="0" xfId="0" quotePrefix="1" applyNumberFormat="1" applyFont="1" applyFill="1" applyAlignment="1" applyProtection="1">
      <alignment horizontal="left" vertical="center"/>
      <protection hidden="1"/>
    </xf>
    <xf numFmtId="43" fontId="9" fillId="9" borderId="0" xfId="0" applyNumberFormat="1" applyFont="1" applyFill="1" applyAlignment="1" applyProtection="1">
      <alignment horizontal="left"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15" xfId="0" applyNumberFormat="1" applyFont="1" applyFill="1" applyBorder="1" applyAlignment="1" applyProtection="1">
      <alignment horizontal="left" vertical="center"/>
      <protection hidden="1"/>
    </xf>
    <xf numFmtId="43" fontId="2" fillId="9" borderId="14" xfId="0" quotePrefix="1" applyNumberFormat="1" applyFont="1" applyFill="1" applyBorder="1" applyAlignment="1" applyProtection="1">
      <alignment horizontal="left" vertical="center"/>
      <protection hidden="1"/>
    </xf>
    <xf numFmtId="43" fontId="2" fillId="9" borderId="0" xfId="0" quotePrefix="1" applyNumberFormat="1" applyFont="1" applyFill="1" applyAlignment="1" applyProtection="1">
      <alignment horizontal="left" vertical="center"/>
      <protection hidden="1"/>
    </xf>
    <xf numFmtId="43" fontId="8" fillId="9" borderId="0" xfId="0" applyNumberFormat="1" applyFont="1" applyFill="1" applyAlignment="1" applyProtection="1">
      <alignment horizontal="left" vertical="center"/>
      <protection hidden="1"/>
    </xf>
    <xf numFmtId="43" fontId="6" fillId="3" borderId="21" xfId="0" applyNumberFormat="1" applyFont="1" applyFill="1" applyBorder="1" applyAlignment="1" applyProtection="1">
      <alignment horizontal="right" vertical="center"/>
      <protection hidden="1"/>
    </xf>
    <xf numFmtId="43" fontId="6" fillId="3" borderId="21" xfId="0" applyNumberFormat="1" applyFont="1" applyFill="1" applyBorder="1" applyAlignment="1" applyProtection="1">
      <alignment vertical="center"/>
      <protection hidden="1"/>
    </xf>
    <xf numFmtId="43" fontId="2" fillId="3" borderId="21" xfId="0" applyNumberFormat="1" applyFont="1" applyFill="1" applyBorder="1" applyAlignment="1" applyProtection="1">
      <alignment vertical="center"/>
      <protection hidden="1"/>
    </xf>
    <xf numFmtId="43" fontId="2" fillId="3" borderId="21" xfId="0" applyNumberFormat="1" applyFont="1" applyFill="1" applyBorder="1" applyAlignment="1" applyProtection="1">
      <alignment horizontal="right" vertical="center"/>
      <protection hidden="1"/>
    </xf>
    <xf numFmtId="43" fontId="6" fillId="4" borderId="21" xfId="0" applyNumberFormat="1" applyFont="1" applyFill="1" applyBorder="1" applyAlignment="1" applyProtection="1">
      <alignment horizontal="right" vertical="center"/>
      <protection hidden="1"/>
    </xf>
    <xf numFmtId="43" fontId="6" fillId="4" borderId="21" xfId="3" applyNumberFormat="1" applyFont="1" applyFill="1" applyBorder="1" applyAlignment="1" applyProtection="1">
      <alignment horizontal="right" vertical="center"/>
      <protection hidden="1"/>
    </xf>
    <xf numFmtId="43" fontId="6" fillId="4" borderId="21" xfId="0" applyNumberFormat="1" applyFont="1" applyFill="1" applyBorder="1" applyAlignment="1" applyProtection="1">
      <alignment vertical="center"/>
      <protection hidden="1"/>
    </xf>
    <xf numFmtId="43" fontId="6" fillId="2" borderId="21" xfId="3" applyNumberFormat="1" applyFont="1" applyFill="1" applyBorder="1" applyAlignment="1" applyProtection="1">
      <alignment horizontal="right" vertical="center"/>
      <protection locked="0"/>
    </xf>
    <xf numFmtId="43" fontId="2" fillId="9" borderId="12"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center" vertical="center"/>
      <protection hidden="1"/>
    </xf>
    <xf numFmtId="43" fontId="8" fillId="9" borderId="13" xfId="0" applyNumberFormat="1" applyFont="1" applyFill="1" applyBorder="1" applyAlignment="1" applyProtection="1">
      <alignment horizontal="center" vertical="center"/>
      <protection hidden="1"/>
    </xf>
    <xf numFmtId="43" fontId="8" fillId="9" borderId="20" xfId="0" applyNumberFormat="1" applyFont="1" applyFill="1" applyBorder="1" applyAlignment="1" applyProtection="1">
      <alignment horizontal="center" vertical="center"/>
      <protection hidden="1"/>
    </xf>
    <xf numFmtId="43" fontId="2" fillId="9" borderId="0" xfId="0" applyNumberFormat="1" applyFont="1" applyFill="1" applyAlignment="1" applyProtection="1">
      <alignment horizontal="center" vertical="center"/>
      <protection hidden="1"/>
    </xf>
    <xf numFmtId="43" fontId="8" fillId="9" borderId="0" xfId="0" applyNumberFormat="1" applyFont="1" applyFill="1" applyAlignment="1" applyProtection="1">
      <alignment horizontal="center" vertical="center"/>
      <protection hidden="1"/>
    </xf>
    <xf numFmtId="43" fontId="8" fillId="9" borderId="15" xfId="0" applyNumberFormat="1" applyFont="1" applyFill="1" applyBorder="1" applyAlignment="1" applyProtection="1">
      <alignment horizontal="center" vertical="center"/>
      <protection hidden="1"/>
    </xf>
    <xf numFmtId="43" fontId="9" fillId="9" borderId="15" xfId="0" applyNumberFormat="1" applyFont="1" applyFill="1" applyBorder="1" applyAlignment="1" applyProtection="1">
      <alignment horizontal="left" vertical="center"/>
      <protection hidden="1"/>
    </xf>
    <xf numFmtId="43" fontId="6" fillId="9" borderId="14" xfId="0" applyNumberFormat="1" applyFont="1" applyFill="1" applyBorder="1" applyAlignment="1" applyProtection="1">
      <alignment horizontal="left" vertical="center"/>
      <protection hidden="1"/>
    </xf>
    <xf numFmtId="43" fontId="6" fillId="9" borderId="0" xfId="0" applyNumberFormat="1" applyFont="1" applyFill="1" applyAlignment="1" applyProtection="1">
      <alignment horizontal="left" vertical="center"/>
      <protection hidden="1"/>
    </xf>
    <xf numFmtId="43" fontId="6" fillId="9" borderId="15"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right" vertical="center"/>
      <protection hidden="1"/>
    </xf>
    <xf numFmtId="43" fontId="2" fillId="9" borderId="15" xfId="0" applyNumberFormat="1" applyFont="1" applyFill="1" applyBorder="1" applyAlignment="1" applyProtection="1">
      <alignment horizontal="right" vertical="center"/>
      <protection hidden="1"/>
    </xf>
    <xf numFmtId="43" fontId="2" fillId="9" borderId="16" xfId="0" quotePrefix="1" applyNumberFormat="1" applyFont="1" applyFill="1" applyBorder="1" applyAlignment="1" applyProtection="1">
      <alignment horizontal="left" vertical="center"/>
      <protection hidden="1"/>
    </xf>
    <xf numFmtId="43" fontId="2" fillId="9" borderId="11" xfId="0" quotePrefix="1" applyNumberFormat="1" applyFont="1" applyFill="1" applyBorder="1" applyAlignment="1" applyProtection="1">
      <alignment horizontal="left" vertical="center"/>
      <protection hidden="1"/>
    </xf>
  </cellXfs>
  <cellStyles count="4">
    <cellStyle name="Euro" xfId="1" xr:uid="{00000000-0005-0000-0000-000000000000}"/>
    <cellStyle name="Link" xfId="2" builtinId="8"/>
    <cellStyle name="Standard" xfId="0" builtinId="0"/>
    <cellStyle name="Währung"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61BF75D7-6D27-473C-B203-2664C295E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5" name="Picture 3" descr="Logo_Wko">
          <a:extLst>
            <a:ext uri="{FF2B5EF4-FFF2-40B4-BE49-F238E27FC236}">
              <a16:creationId xmlns:a16="http://schemas.microsoft.com/office/drawing/2014/main" id="{15CE4E24-FAF6-45E4-B97F-A77C4E5BAD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D5B8E8CE-85DC-4361-8212-65033C87D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4" name="Picture 3" descr="Logo_Wko">
          <a:extLst>
            <a:ext uri="{FF2B5EF4-FFF2-40B4-BE49-F238E27FC236}">
              <a16:creationId xmlns:a16="http://schemas.microsoft.com/office/drawing/2014/main" id="{0AA86867-7370-4866-A31C-27EA1D73B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157</xdr:row>
      <xdr:rowOff>0</xdr:rowOff>
    </xdr:from>
    <xdr:to>
      <xdr:col>2</xdr:col>
      <xdr:colOff>57150</xdr:colOff>
      <xdr:row>157</xdr:row>
      <xdr:rowOff>0</xdr:rowOff>
    </xdr:to>
    <xdr:sp macro="" textlink="">
      <xdr:nvSpPr>
        <xdr:cNvPr id="111289" name="Line 87">
          <a:extLst>
            <a:ext uri="{FF2B5EF4-FFF2-40B4-BE49-F238E27FC236}">
              <a16:creationId xmlns:a16="http://schemas.microsoft.com/office/drawing/2014/main" id="{00000000-0008-0000-0200-0000B9B20100}"/>
            </a:ext>
          </a:extLst>
        </xdr:cNvPr>
        <xdr:cNvSpPr>
          <a:spLocks noChangeShapeType="1"/>
        </xdr:cNvSpPr>
      </xdr:nvSpPr>
      <xdr:spPr bwMode="auto">
        <a:xfrm flipV="1">
          <a:off x="1352550" y="2765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9CAEC4D7-380F-4496-8063-E5A96E00A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157</xdr:row>
      <xdr:rowOff>0</xdr:rowOff>
    </xdr:from>
    <xdr:to>
      <xdr:col>2</xdr:col>
      <xdr:colOff>57150</xdr:colOff>
      <xdr:row>157</xdr:row>
      <xdr:rowOff>0</xdr:rowOff>
    </xdr:to>
    <xdr:sp macro="" textlink="">
      <xdr:nvSpPr>
        <xdr:cNvPr id="4" name="Line 87">
          <a:extLst>
            <a:ext uri="{FF2B5EF4-FFF2-40B4-BE49-F238E27FC236}">
              <a16:creationId xmlns:a16="http://schemas.microsoft.com/office/drawing/2014/main" id="{35F801A5-38EA-4F36-88E8-BDB4FABF07E9}"/>
            </a:ext>
          </a:extLst>
        </xdr:cNvPr>
        <xdr:cNvSpPr>
          <a:spLocks noChangeShapeType="1"/>
        </xdr:cNvSpPr>
      </xdr:nvSpPr>
      <xdr:spPr bwMode="auto">
        <a:xfrm flipV="1">
          <a:off x="1416050" y="2812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5" name="Picture 3" descr="Logo_Wko">
          <a:extLst>
            <a:ext uri="{FF2B5EF4-FFF2-40B4-BE49-F238E27FC236}">
              <a16:creationId xmlns:a16="http://schemas.microsoft.com/office/drawing/2014/main" id="{EEA43FEE-3F64-49F0-A54E-BDA1AEF90D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3786C890-766B-4567-B67E-D9D993B61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4A8E9A06-9B2D-4F24-925F-77CDF83012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23</xdr:row>
      <xdr:rowOff>0</xdr:rowOff>
    </xdr:from>
    <xdr:to>
      <xdr:col>2</xdr:col>
      <xdr:colOff>57150</xdr:colOff>
      <xdr:row>23</xdr:row>
      <xdr:rowOff>0</xdr:rowOff>
    </xdr:to>
    <xdr:sp macro="" textlink="">
      <xdr:nvSpPr>
        <xdr:cNvPr id="90949" name="Line 8">
          <a:extLst>
            <a:ext uri="{FF2B5EF4-FFF2-40B4-BE49-F238E27FC236}">
              <a16:creationId xmlns:a16="http://schemas.microsoft.com/office/drawing/2014/main" id="{00000000-0008-0000-0400-000045630100}"/>
            </a:ext>
          </a:extLst>
        </xdr:cNvPr>
        <xdr:cNvSpPr>
          <a:spLocks noChangeShapeType="1"/>
        </xdr:cNvSpPr>
      </xdr:nvSpPr>
      <xdr:spPr bwMode="auto">
        <a:xfrm flipV="1">
          <a:off x="1885950" y="6734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3" name="Picture 3" descr="Logo_Wko">
          <a:extLst>
            <a:ext uri="{FF2B5EF4-FFF2-40B4-BE49-F238E27FC236}">
              <a16:creationId xmlns:a16="http://schemas.microsoft.com/office/drawing/2014/main" id="{6A87D06A-1641-4EE6-BEC2-B84F5A5F60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23</xdr:row>
      <xdr:rowOff>0</xdr:rowOff>
    </xdr:from>
    <xdr:to>
      <xdr:col>2</xdr:col>
      <xdr:colOff>57150</xdr:colOff>
      <xdr:row>23</xdr:row>
      <xdr:rowOff>0</xdr:rowOff>
    </xdr:to>
    <xdr:sp macro="" textlink="">
      <xdr:nvSpPr>
        <xdr:cNvPr id="4" name="Line 8">
          <a:extLst>
            <a:ext uri="{FF2B5EF4-FFF2-40B4-BE49-F238E27FC236}">
              <a16:creationId xmlns:a16="http://schemas.microsoft.com/office/drawing/2014/main" id="{03B02304-9F0F-4FCF-97C0-D508AE46AF84}"/>
            </a:ext>
          </a:extLst>
        </xdr:cNvPr>
        <xdr:cNvSpPr>
          <a:spLocks noChangeShapeType="1"/>
        </xdr:cNvSpPr>
      </xdr:nvSpPr>
      <xdr:spPr bwMode="auto">
        <a:xfrm flipV="1">
          <a:off x="2533650" y="624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5" name="Picture 3" descr="Logo_Wko">
          <a:extLst>
            <a:ext uri="{FF2B5EF4-FFF2-40B4-BE49-F238E27FC236}">
              <a16:creationId xmlns:a16="http://schemas.microsoft.com/office/drawing/2014/main" id="{8404CF38-0D74-4DD0-9F5F-17050C1F0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268350D2-F3B9-48A9-B35D-8AC8D5ED7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78CB35D1-FEF0-4CFE-BAF9-72DB7EE08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15</xdr:row>
      <xdr:rowOff>0</xdr:rowOff>
    </xdr:from>
    <xdr:to>
      <xdr:col>2</xdr:col>
      <xdr:colOff>57150</xdr:colOff>
      <xdr:row>15</xdr:row>
      <xdr:rowOff>0</xdr:rowOff>
    </xdr:to>
    <xdr:sp macro="" textlink="">
      <xdr:nvSpPr>
        <xdr:cNvPr id="114414" name="Line 28">
          <a:extLst>
            <a:ext uri="{FF2B5EF4-FFF2-40B4-BE49-F238E27FC236}">
              <a16:creationId xmlns:a16="http://schemas.microsoft.com/office/drawing/2014/main" id="{00000000-0008-0000-0600-0000EEBE0100}"/>
            </a:ext>
          </a:extLst>
        </xdr:cNvPr>
        <xdr:cNvSpPr>
          <a:spLocks noChangeShapeType="1"/>
        </xdr:cNvSpPr>
      </xdr:nvSpPr>
      <xdr:spPr bwMode="auto">
        <a:xfrm flipV="1">
          <a:off x="1352550" y="4010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18</xdr:row>
      <xdr:rowOff>0</xdr:rowOff>
    </xdr:from>
    <xdr:to>
      <xdr:col>2</xdr:col>
      <xdr:colOff>57150</xdr:colOff>
      <xdr:row>18</xdr:row>
      <xdr:rowOff>0</xdr:rowOff>
    </xdr:to>
    <xdr:sp macro="" textlink="">
      <xdr:nvSpPr>
        <xdr:cNvPr id="114415" name="Line 33">
          <a:extLst>
            <a:ext uri="{FF2B5EF4-FFF2-40B4-BE49-F238E27FC236}">
              <a16:creationId xmlns:a16="http://schemas.microsoft.com/office/drawing/2014/main" id="{00000000-0008-0000-0600-0000EFBE0100}"/>
            </a:ext>
          </a:extLst>
        </xdr:cNvPr>
        <xdr:cNvSpPr>
          <a:spLocks noChangeShapeType="1"/>
        </xdr:cNvSpPr>
      </xdr:nvSpPr>
      <xdr:spPr bwMode="auto">
        <a:xfrm flipV="1">
          <a:off x="1352550" y="4695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6" name="Line 133">
          <a:extLst>
            <a:ext uri="{FF2B5EF4-FFF2-40B4-BE49-F238E27FC236}">
              <a16:creationId xmlns:a16="http://schemas.microsoft.com/office/drawing/2014/main" id="{00000000-0008-0000-0600-0000F0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7" name="Line 145">
          <a:extLst>
            <a:ext uri="{FF2B5EF4-FFF2-40B4-BE49-F238E27FC236}">
              <a16:creationId xmlns:a16="http://schemas.microsoft.com/office/drawing/2014/main" id="{00000000-0008-0000-0600-0000F1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6" name="Picture 3" descr="Logo_Wko">
          <a:extLst>
            <a:ext uri="{FF2B5EF4-FFF2-40B4-BE49-F238E27FC236}">
              <a16:creationId xmlns:a16="http://schemas.microsoft.com/office/drawing/2014/main" id="{000FFE76-8A90-4723-98F4-0C66A41E1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16</xdr:row>
      <xdr:rowOff>0</xdr:rowOff>
    </xdr:from>
    <xdr:to>
      <xdr:col>2</xdr:col>
      <xdr:colOff>57150</xdr:colOff>
      <xdr:row>16</xdr:row>
      <xdr:rowOff>0</xdr:rowOff>
    </xdr:to>
    <xdr:sp macro="" textlink="">
      <xdr:nvSpPr>
        <xdr:cNvPr id="7" name="Line 28">
          <a:extLst>
            <a:ext uri="{FF2B5EF4-FFF2-40B4-BE49-F238E27FC236}">
              <a16:creationId xmlns:a16="http://schemas.microsoft.com/office/drawing/2014/main" id="{CECA97DD-FA45-4830-8821-DF1422716A65}"/>
            </a:ext>
          </a:extLst>
        </xdr:cNvPr>
        <xdr:cNvSpPr>
          <a:spLocks noChangeShapeType="1"/>
        </xdr:cNvSpPr>
      </xdr:nvSpPr>
      <xdr:spPr bwMode="auto">
        <a:xfrm flipV="1">
          <a:off x="1416050" y="373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19</xdr:row>
      <xdr:rowOff>0</xdr:rowOff>
    </xdr:from>
    <xdr:to>
      <xdr:col>2</xdr:col>
      <xdr:colOff>57150</xdr:colOff>
      <xdr:row>19</xdr:row>
      <xdr:rowOff>0</xdr:rowOff>
    </xdr:to>
    <xdr:sp macro="" textlink="">
      <xdr:nvSpPr>
        <xdr:cNvPr id="8" name="Line 33">
          <a:extLst>
            <a:ext uri="{FF2B5EF4-FFF2-40B4-BE49-F238E27FC236}">
              <a16:creationId xmlns:a16="http://schemas.microsoft.com/office/drawing/2014/main" id="{7FE75AD1-FA97-4722-A218-4F5DD1EBA027}"/>
            </a:ext>
          </a:extLst>
        </xdr:cNvPr>
        <xdr:cNvSpPr>
          <a:spLocks noChangeShapeType="1"/>
        </xdr:cNvSpPr>
      </xdr:nvSpPr>
      <xdr:spPr bwMode="auto">
        <a:xfrm flipV="1">
          <a:off x="1416050"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9" name="Line 133">
          <a:extLst>
            <a:ext uri="{FF2B5EF4-FFF2-40B4-BE49-F238E27FC236}">
              <a16:creationId xmlns:a16="http://schemas.microsoft.com/office/drawing/2014/main" id="{5CDBD49C-AE6E-46C7-B194-D96F36DC639D}"/>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10" name="Line 145">
          <a:extLst>
            <a:ext uri="{FF2B5EF4-FFF2-40B4-BE49-F238E27FC236}">
              <a16:creationId xmlns:a16="http://schemas.microsoft.com/office/drawing/2014/main" id="{A76217F2-844E-4DC9-B907-9288CDA7DD34}"/>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11" name="Picture 3" descr="Logo_Wko">
          <a:extLst>
            <a:ext uri="{FF2B5EF4-FFF2-40B4-BE49-F238E27FC236}">
              <a16:creationId xmlns:a16="http://schemas.microsoft.com/office/drawing/2014/main" id="{148402A1-9583-4833-8834-83E66FA0DE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2" name="Picture 3" descr="Logo_Wko">
          <a:extLst>
            <a:ext uri="{FF2B5EF4-FFF2-40B4-BE49-F238E27FC236}">
              <a16:creationId xmlns:a16="http://schemas.microsoft.com/office/drawing/2014/main" id="{32E02DFF-3F94-4852-9B85-C34C36F174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22021364-162C-4C22-9635-98BFE2A6F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showGridLines="0" showZeros="0" tabSelected="1" showOutlineSymbols="0" zoomScaleNormal="100" workbookViewId="0">
      <selection activeCell="A46" sqref="A46:O46"/>
    </sheetView>
  </sheetViews>
  <sheetFormatPr baseColWidth="10" defaultColWidth="10.7265625" defaultRowHeight="15" customHeight="1" x14ac:dyDescent="0.25"/>
  <cols>
    <col min="1" max="1" width="10.7265625" style="41" customWidth="1"/>
    <col min="2" max="2" width="8.7265625" style="41" customWidth="1"/>
    <col min="3" max="6" width="8.7265625" style="38" customWidth="1"/>
    <col min="7" max="8" width="8.7265625" style="45" customWidth="1"/>
    <col min="9" max="9" width="8.7265625" style="46" customWidth="1"/>
    <col min="10" max="15" width="8.7265625" style="38" customWidth="1"/>
    <col min="16" max="16384" width="10.7265625" style="38"/>
  </cols>
  <sheetData>
    <row r="1" spans="1:15" ht="22" customHeight="1" x14ac:dyDescent="0.25">
      <c r="A1" s="84" t="s">
        <v>222</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39" customFormat="1" ht="30" customHeight="1" x14ac:dyDescent="0.25">
      <c r="A3" s="95" t="s">
        <v>202</v>
      </c>
      <c r="B3" s="96"/>
      <c r="C3" s="96"/>
      <c r="D3" s="96"/>
      <c r="E3" s="96"/>
      <c r="F3" s="96"/>
      <c r="G3" s="96"/>
      <c r="H3" s="96"/>
      <c r="I3" s="96"/>
      <c r="J3" s="96"/>
      <c r="K3" s="96"/>
      <c r="L3" s="96"/>
      <c r="M3" s="96"/>
      <c r="N3" s="96"/>
      <c r="O3" s="96"/>
    </row>
    <row r="4" spans="1:15" s="39" customFormat="1" ht="15" customHeight="1" x14ac:dyDescent="0.25">
      <c r="A4" s="94" t="s">
        <v>203</v>
      </c>
      <c r="B4" s="94"/>
      <c r="C4" s="94"/>
      <c r="D4" s="94"/>
      <c r="E4" s="94"/>
      <c r="F4" s="94"/>
      <c r="G4" s="94"/>
      <c r="H4" s="94"/>
      <c r="I4" s="94"/>
      <c r="J4" s="94"/>
      <c r="K4" s="94"/>
      <c r="L4" s="94"/>
      <c r="M4" s="94"/>
      <c r="N4" s="94"/>
      <c r="O4" s="94"/>
    </row>
    <row r="5" spans="1:15" s="47" customFormat="1" ht="15" customHeight="1" x14ac:dyDescent="0.25">
      <c r="A5" s="85" t="s">
        <v>213</v>
      </c>
      <c r="B5" s="86"/>
      <c r="C5" s="86"/>
      <c r="D5" s="86"/>
      <c r="E5" s="86"/>
      <c r="F5" s="86"/>
      <c r="G5" s="86"/>
      <c r="H5" s="86"/>
      <c r="I5" s="86"/>
      <c r="J5" s="86"/>
      <c r="K5" s="86"/>
      <c r="L5" s="86"/>
      <c r="M5" s="86"/>
      <c r="N5" s="86"/>
      <c r="O5" s="86"/>
    </row>
    <row r="6" spans="1:15" s="47" customFormat="1" ht="15" customHeight="1" x14ac:dyDescent="0.25">
      <c r="A6" s="85" t="s">
        <v>214</v>
      </c>
      <c r="B6" s="86"/>
      <c r="C6" s="86"/>
      <c r="D6" s="86"/>
      <c r="E6" s="86"/>
      <c r="F6" s="86"/>
      <c r="G6" s="86"/>
      <c r="H6" s="86"/>
      <c r="I6" s="86"/>
      <c r="J6" s="86"/>
      <c r="K6" s="86"/>
      <c r="L6" s="86"/>
      <c r="M6" s="86"/>
      <c r="N6" s="86"/>
      <c r="O6" s="86"/>
    </row>
    <row r="7" spans="1:15" s="47" customFormat="1" ht="15" customHeight="1" x14ac:dyDescent="0.25">
      <c r="A7" s="85" t="s">
        <v>215</v>
      </c>
      <c r="B7" s="86"/>
      <c r="C7" s="86"/>
      <c r="D7" s="86"/>
      <c r="E7" s="86"/>
      <c r="F7" s="86"/>
      <c r="G7" s="86"/>
      <c r="H7" s="86"/>
      <c r="I7" s="86"/>
      <c r="J7" s="86"/>
      <c r="K7" s="86"/>
      <c r="L7" s="86"/>
      <c r="M7" s="86"/>
      <c r="N7" s="86"/>
      <c r="O7" s="86"/>
    </row>
    <row r="8" spans="1:15" s="47" customFormat="1" ht="15" customHeight="1" x14ac:dyDescent="0.25">
      <c r="A8" s="85" t="s">
        <v>216</v>
      </c>
      <c r="B8" s="86"/>
      <c r="C8" s="86"/>
      <c r="D8" s="86"/>
      <c r="E8" s="86"/>
      <c r="F8" s="86"/>
      <c r="G8" s="86"/>
      <c r="H8" s="86"/>
      <c r="I8" s="86"/>
      <c r="J8" s="86"/>
      <c r="K8" s="86"/>
      <c r="L8" s="86"/>
      <c r="M8" s="86"/>
      <c r="N8" s="86"/>
      <c r="O8" s="86"/>
    </row>
    <row r="9" spans="1:15" s="47" customFormat="1" ht="15" customHeight="1" x14ac:dyDescent="0.25">
      <c r="A9" s="85" t="s">
        <v>217</v>
      </c>
      <c r="B9" s="86"/>
      <c r="C9" s="86"/>
      <c r="D9" s="86"/>
      <c r="E9" s="86"/>
      <c r="F9" s="86"/>
      <c r="G9" s="86"/>
      <c r="H9" s="86"/>
      <c r="I9" s="86"/>
      <c r="J9" s="86"/>
      <c r="K9" s="86"/>
      <c r="L9" s="86"/>
      <c r="M9" s="86"/>
      <c r="N9" s="86"/>
      <c r="O9" s="86"/>
    </row>
    <row r="10" spans="1:15" s="39" customFormat="1" ht="32.15" customHeight="1" x14ac:dyDescent="0.25">
      <c r="A10" s="90" t="s">
        <v>204</v>
      </c>
      <c r="B10" s="90"/>
      <c r="C10" s="90"/>
      <c r="D10" s="90"/>
      <c r="E10" s="90"/>
      <c r="F10" s="90"/>
      <c r="G10" s="90"/>
      <c r="H10" s="90"/>
      <c r="I10" s="90"/>
      <c r="J10" s="90"/>
      <c r="K10" s="90"/>
      <c r="L10" s="90"/>
      <c r="M10" s="90"/>
      <c r="N10" s="90"/>
      <c r="O10" s="90"/>
    </row>
    <row r="11" spans="1:15" ht="9" customHeight="1" x14ac:dyDescent="0.25">
      <c r="A11" s="40"/>
      <c r="B11" s="40"/>
      <c r="C11" s="40"/>
      <c r="D11" s="40"/>
      <c r="E11" s="40"/>
      <c r="F11" s="40"/>
      <c r="G11" s="40"/>
      <c r="H11" s="40"/>
      <c r="I11" s="40"/>
      <c r="J11" s="40"/>
      <c r="K11" s="40"/>
      <c r="L11" s="40"/>
      <c r="M11" s="40"/>
      <c r="N11" s="40"/>
      <c r="O11" s="40"/>
    </row>
    <row r="12" spans="1:15" ht="15" customHeight="1" x14ac:dyDescent="0.25">
      <c r="A12" s="87" t="s">
        <v>187</v>
      </c>
      <c r="B12" s="87"/>
      <c r="C12" s="87"/>
      <c r="D12" s="87"/>
      <c r="E12" s="87"/>
      <c r="F12" s="87"/>
      <c r="G12" s="87"/>
      <c r="H12" s="87"/>
      <c r="I12" s="87"/>
      <c r="J12" s="87"/>
      <c r="K12" s="87"/>
      <c r="L12" s="87"/>
      <c r="M12" s="87"/>
      <c r="N12" s="87"/>
      <c r="O12" s="87"/>
    </row>
    <row r="13" spans="1:15" ht="9" customHeight="1" x14ac:dyDescent="0.25">
      <c r="A13" s="40"/>
      <c r="B13" s="40"/>
      <c r="C13" s="40"/>
      <c r="D13" s="40"/>
      <c r="E13" s="40"/>
      <c r="F13" s="40"/>
      <c r="G13" s="40"/>
      <c r="H13" s="40"/>
      <c r="I13" s="40"/>
      <c r="J13" s="40"/>
      <c r="K13" s="40"/>
      <c r="L13" s="40"/>
      <c r="M13" s="40"/>
      <c r="N13" s="40"/>
      <c r="O13" s="40"/>
    </row>
    <row r="14" spans="1:15" ht="15" customHeight="1" x14ac:dyDescent="0.25">
      <c r="A14" s="88" t="s">
        <v>13</v>
      </c>
      <c r="B14" s="89"/>
      <c r="D14" s="83" t="s">
        <v>205</v>
      </c>
      <c r="E14" s="83"/>
      <c r="F14" s="83"/>
      <c r="G14" s="83"/>
      <c r="H14" s="83"/>
      <c r="I14" s="83"/>
      <c r="J14" s="83"/>
      <c r="K14" s="83"/>
      <c r="L14" s="83"/>
      <c r="M14" s="83"/>
      <c r="N14" s="83"/>
      <c r="O14" s="83"/>
    </row>
    <row r="15" spans="1:15" ht="15" customHeight="1" x14ac:dyDescent="0.25">
      <c r="C15" s="41"/>
      <c r="D15" s="83"/>
      <c r="E15" s="83"/>
      <c r="F15" s="83"/>
      <c r="G15" s="83"/>
      <c r="H15" s="83"/>
      <c r="I15" s="83"/>
      <c r="J15" s="83"/>
      <c r="K15" s="83"/>
      <c r="L15" s="83"/>
      <c r="M15" s="83"/>
      <c r="N15" s="83"/>
      <c r="O15" s="83"/>
    </row>
    <row r="16" spans="1:15" ht="15" customHeight="1" x14ac:dyDescent="0.25">
      <c r="A16" s="88" t="s">
        <v>129</v>
      </c>
      <c r="B16" s="89"/>
      <c r="D16" s="83" t="s">
        <v>223</v>
      </c>
      <c r="E16" s="83"/>
      <c r="F16" s="83"/>
      <c r="G16" s="83"/>
      <c r="H16" s="83"/>
      <c r="I16" s="83"/>
      <c r="J16" s="83"/>
      <c r="K16" s="83"/>
      <c r="L16" s="83"/>
      <c r="M16" s="83"/>
      <c r="N16" s="83"/>
      <c r="O16" s="83"/>
    </row>
    <row r="17" spans="1:15" ht="15" customHeight="1" x14ac:dyDescent="0.25">
      <c r="A17" s="93"/>
      <c r="B17" s="93"/>
      <c r="C17" s="93"/>
      <c r="D17" s="83"/>
      <c r="E17" s="83"/>
      <c r="F17" s="83"/>
      <c r="G17" s="83"/>
      <c r="H17" s="83"/>
      <c r="I17" s="83"/>
      <c r="J17" s="83"/>
      <c r="K17" s="83"/>
      <c r="L17" s="83"/>
      <c r="M17" s="83"/>
      <c r="N17" s="83"/>
      <c r="O17" s="83"/>
    </row>
    <row r="18" spans="1:15" ht="15" customHeight="1" x14ac:dyDescent="0.25">
      <c r="A18" s="88" t="s">
        <v>95</v>
      </c>
      <c r="B18" s="89"/>
      <c r="D18" s="83" t="s">
        <v>206</v>
      </c>
      <c r="E18" s="83"/>
      <c r="F18" s="83"/>
      <c r="G18" s="83"/>
      <c r="H18" s="83"/>
      <c r="I18" s="83"/>
      <c r="J18" s="83"/>
      <c r="K18" s="83"/>
      <c r="L18" s="83"/>
      <c r="M18" s="83"/>
      <c r="N18" s="83"/>
      <c r="O18" s="83"/>
    </row>
    <row r="19" spans="1:15" ht="15" customHeight="1" x14ac:dyDescent="0.25">
      <c r="A19" s="93"/>
      <c r="B19" s="93"/>
      <c r="C19" s="93"/>
      <c r="D19" s="83"/>
      <c r="E19" s="83"/>
      <c r="F19" s="83"/>
      <c r="G19" s="83"/>
      <c r="H19" s="83"/>
      <c r="I19" s="83"/>
      <c r="J19" s="83"/>
      <c r="K19" s="83"/>
      <c r="L19" s="83"/>
      <c r="M19" s="83"/>
      <c r="N19" s="83"/>
      <c r="O19" s="83"/>
    </row>
    <row r="20" spans="1:15" ht="15" customHeight="1" x14ac:dyDescent="0.25">
      <c r="A20" s="91" t="s">
        <v>18</v>
      </c>
      <c r="B20" s="92"/>
      <c r="D20" s="83" t="s">
        <v>224</v>
      </c>
      <c r="E20" s="83"/>
      <c r="F20" s="83"/>
      <c r="G20" s="83"/>
      <c r="H20" s="83"/>
      <c r="I20" s="83"/>
      <c r="J20" s="83"/>
      <c r="K20" s="83"/>
      <c r="L20" s="83"/>
      <c r="M20" s="83"/>
      <c r="N20" s="83"/>
      <c r="O20" s="83"/>
    </row>
    <row r="21" spans="1:15" ht="15" customHeight="1" x14ac:dyDescent="0.25">
      <c r="A21" s="93"/>
      <c r="B21" s="93"/>
      <c r="C21" s="93"/>
      <c r="D21" s="83"/>
      <c r="E21" s="83"/>
      <c r="F21" s="83"/>
      <c r="G21" s="83"/>
      <c r="H21" s="83"/>
      <c r="I21" s="83"/>
      <c r="J21" s="83"/>
      <c r="K21" s="83"/>
      <c r="L21" s="83"/>
      <c r="M21" s="83"/>
      <c r="N21" s="83"/>
      <c r="O21" s="83"/>
    </row>
    <row r="22" spans="1:15" ht="15" customHeight="1" x14ac:dyDescent="0.25">
      <c r="A22" s="93"/>
      <c r="B22" s="93"/>
      <c r="C22" s="93"/>
      <c r="D22" s="83"/>
      <c r="E22" s="83"/>
      <c r="F22" s="83"/>
      <c r="G22" s="83"/>
      <c r="H22" s="83"/>
      <c r="I22" s="83"/>
      <c r="J22" s="83"/>
      <c r="K22" s="83"/>
      <c r="L22" s="83"/>
      <c r="M22" s="83"/>
      <c r="N22" s="83"/>
      <c r="O22" s="83"/>
    </row>
    <row r="23" spans="1:15" ht="15" customHeight="1" x14ac:dyDescent="0.25">
      <c r="A23" s="91" t="s">
        <v>20</v>
      </c>
      <c r="B23" s="92"/>
      <c r="D23" s="83" t="s">
        <v>207</v>
      </c>
      <c r="E23" s="83"/>
      <c r="F23" s="83"/>
      <c r="G23" s="83"/>
      <c r="H23" s="83"/>
      <c r="I23" s="83"/>
      <c r="J23" s="83"/>
      <c r="K23" s="83"/>
      <c r="L23" s="83"/>
      <c r="M23" s="83"/>
      <c r="N23" s="83"/>
      <c r="O23" s="83"/>
    </row>
    <row r="24" spans="1:15" ht="15" customHeight="1" x14ac:dyDescent="0.25">
      <c r="A24" s="93"/>
      <c r="B24" s="93"/>
      <c r="C24" s="93"/>
      <c r="D24" s="83"/>
      <c r="E24" s="83"/>
      <c r="F24" s="83"/>
      <c r="G24" s="83"/>
      <c r="H24" s="83"/>
      <c r="I24" s="83"/>
      <c r="J24" s="83"/>
      <c r="K24" s="83"/>
      <c r="L24" s="83"/>
      <c r="M24" s="83"/>
      <c r="N24" s="83"/>
      <c r="O24" s="83"/>
    </row>
    <row r="25" spans="1:15" ht="15" customHeight="1" x14ac:dyDescent="0.25">
      <c r="A25" s="98" t="s">
        <v>19</v>
      </c>
      <c r="B25" s="99"/>
      <c r="D25" s="83" t="s">
        <v>208</v>
      </c>
      <c r="E25" s="83"/>
      <c r="F25" s="83"/>
      <c r="G25" s="83"/>
      <c r="H25" s="83"/>
      <c r="I25" s="83"/>
      <c r="J25" s="83"/>
      <c r="K25" s="83"/>
      <c r="L25" s="83"/>
      <c r="M25" s="83"/>
      <c r="N25" s="83"/>
      <c r="O25" s="83"/>
    </row>
    <row r="26" spans="1:15" ht="15" customHeight="1" x14ac:dyDescent="0.25">
      <c r="A26" s="93"/>
      <c r="B26" s="93"/>
      <c r="C26" s="93"/>
      <c r="D26" s="83"/>
      <c r="E26" s="83"/>
      <c r="F26" s="83"/>
      <c r="G26" s="83"/>
      <c r="H26" s="83"/>
      <c r="I26" s="83"/>
      <c r="J26" s="83"/>
      <c r="K26" s="83"/>
      <c r="L26" s="83"/>
      <c r="M26" s="83"/>
      <c r="N26" s="83"/>
      <c r="O26" s="83"/>
    </row>
    <row r="27" spans="1:15" ht="15" customHeight="1" x14ac:dyDescent="0.25">
      <c r="A27" s="93"/>
      <c r="B27" s="93"/>
      <c r="C27" s="93"/>
      <c r="D27" s="83"/>
      <c r="E27" s="83"/>
      <c r="F27" s="83"/>
      <c r="G27" s="83"/>
      <c r="H27" s="83"/>
      <c r="I27" s="83"/>
      <c r="J27" s="83"/>
      <c r="K27" s="83"/>
      <c r="L27" s="83"/>
      <c r="M27" s="83"/>
      <c r="N27" s="83"/>
      <c r="O27" s="83"/>
    </row>
    <row r="28" spans="1:15" ht="15" customHeight="1" x14ac:dyDescent="0.25">
      <c r="A28" s="93"/>
      <c r="B28" s="93"/>
      <c r="C28" s="93"/>
      <c r="D28" s="83"/>
      <c r="E28" s="83"/>
      <c r="F28" s="83"/>
      <c r="G28" s="83"/>
      <c r="H28" s="83"/>
      <c r="I28" s="83"/>
      <c r="J28" s="83"/>
      <c r="K28" s="83"/>
      <c r="L28" s="83"/>
      <c r="M28" s="83"/>
      <c r="N28" s="83"/>
      <c r="O28" s="83"/>
    </row>
    <row r="29" spans="1:15" s="41" customFormat="1" ht="15" customHeight="1" x14ac:dyDescent="0.25">
      <c r="A29" s="100" t="s">
        <v>119</v>
      </c>
      <c r="B29" s="101"/>
      <c r="D29" s="83" t="s">
        <v>209</v>
      </c>
      <c r="E29" s="97"/>
      <c r="F29" s="97"/>
      <c r="G29" s="97"/>
      <c r="H29" s="97"/>
      <c r="I29" s="97"/>
      <c r="J29" s="97"/>
      <c r="K29" s="97"/>
      <c r="L29" s="97"/>
      <c r="M29" s="97"/>
      <c r="N29" s="97"/>
      <c r="O29" s="97"/>
    </row>
    <row r="30" spans="1:15" s="41" customFormat="1" ht="15" customHeight="1" x14ac:dyDescent="0.25">
      <c r="A30" s="93"/>
      <c r="B30" s="93"/>
      <c r="C30" s="93"/>
      <c r="D30" s="97"/>
      <c r="E30" s="97"/>
      <c r="F30" s="97"/>
      <c r="G30" s="97"/>
      <c r="H30" s="97"/>
      <c r="I30" s="97"/>
      <c r="J30" s="97"/>
      <c r="K30" s="97"/>
      <c r="L30" s="97"/>
      <c r="M30" s="97"/>
      <c r="N30" s="97"/>
      <c r="O30" s="97"/>
    </row>
    <row r="31" spans="1:15" s="41" customFormat="1" ht="15" customHeight="1" x14ac:dyDescent="0.25">
      <c r="A31" s="93"/>
      <c r="B31" s="93"/>
      <c r="C31" s="93"/>
      <c r="D31" s="97"/>
      <c r="E31" s="97"/>
      <c r="F31" s="97"/>
      <c r="G31" s="97"/>
      <c r="H31" s="97"/>
      <c r="I31" s="97"/>
      <c r="J31" s="97"/>
      <c r="K31" s="97"/>
      <c r="L31" s="97"/>
      <c r="M31" s="97"/>
      <c r="N31" s="97"/>
      <c r="O31" s="97"/>
    </row>
    <row r="32" spans="1:15" ht="15" customHeight="1" x14ac:dyDescent="0.25">
      <c r="A32" s="93"/>
      <c r="B32" s="93"/>
      <c r="C32" s="93"/>
      <c r="D32" s="97"/>
      <c r="E32" s="97"/>
      <c r="F32" s="97"/>
      <c r="G32" s="97"/>
      <c r="H32" s="97"/>
      <c r="I32" s="97"/>
      <c r="J32" s="97"/>
      <c r="K32" s="97"/>
      <c r="L32" s="97"/>
      <c r="M32" s="97"/>
      <c r="N32" s="97"/>
      <c r="O32" s="97"/>
    </row>
    <row r="33" spans="1:15" ht="15" customHeight="1" x14ac:dyDescent="0.25">
      <c r="A33" s="87" t="s">
        <v>188</v>
      </c>
      <c r="B33" s="87"/>
      <c r="C33" s="87"/>
      <c r="D33" s="87"/>
      <c r="E33" s="87"/>
      <c r="F33" s="87"/>
      <c r="G33" s="87"/>
      <c r="H33" s="87"/>
      <c r="I33" s="87"/>
      <c r="J33" s="87"/>
      <c r="K33" s="87"/>
      <c r="L33" s="87"/>
      <c r="M33" s="87"/>
      <c r="N33" s="87"/>
      <c r="O33" s="87"/>
    </row>
    <row r="34" spans="1:15" ht="9" customHeight="1" x14ac:dyDescent="0.25">
      <c r="A34" s="40"/>
      <c r="B34" s="40"/>
      <c r="C34" s="40"/>
      <c r="D34" s="40"/>
      <c r="E34" s="40"/>
      <c r="F34" s="40"/>
      <c r="G34" s="40"/>
      <c r="H34" s="40"/>
      <c r="I34" s="40"/>
      <c r="J34" s="40"/>
      <c r="K34" s="40"/>
      <c r="L34" s="40"/>
      <c r="M34" s="40"/>
      <c r="N34" s="40"/>
      <c r="O34" s="40"/>
    </row>
    <row r="35" spans="1:15" ht="15" customHeight="1" x14ac:dyDescent="0.25">
      <c r="A35" s="66"/>
      <c r="B35" s="93"/>
      <c r="C35" s="93"/>
      <c r="D35" s="83" t="s">
        <v>210</v>
      </c>
      <c r="E35" s="83"/>
      <c r="F35" s="83"/>
      <c r="G35" s="83"/>
      <c r="H35" s="83"/>
      <c r="I35" s="83"/>
      <c r="J35" s="83"/>
      <c r="K35" s="83"/>
      <c r="L35" s="83"/>
      <c r="M35" s="83"/>
      <c r="N35" s="83"/>
      <c r="O35" s="83"/>
    </row>
    <row r="36" spans="1:15" ht="15" customHeight="1" x14ac:dyDescent="0.25">
      <c r="A36" s="93"/>
      <c r="B36" s="93"/>
      <c r="C36" s="93"/>
      <c r="D36" s="83"/>
      <c r="E36" s="83"/>
      <c r="F36" s="83"/>
      <c r="G36" s="83"/>
      <c r="H36" s="83"/>
      <c r="I36" s="83"/>
      <c r="J36" s="83"/>
      <c r="K36" s="83"/>
      <c r="L36" s="83"/>
      <c r="M36" s="83"/>
      <c r="N36" s="83"/>
      <c r="O36" s="83"/>
    </row>
    <row r="37" spans="1:15" ht="15" customHeight="1" x14ac:dyDescent="0.25">
      <c r="A37" s="42"/>
      <c r="B37" s="93"/>
      <c r="C37" s="93"/>
      <c r="D37" s="83" t="s">
        <v>211</v>
      </c>
      <c r="E37" s="83"/>
      <c r="F37" s="83"/>
      <c r="G37" s="83"/>
      <c r="H37" s="83"/>
      <c r="I37" s="83"/>
      <c r="J37" s="83"/>
      <c r="K37" s="83"/>
      <c r="L37" s="83"/>
      <c r="M37" s="83"/>
      <c r="N37" s="83"/>
      <c r="O37" s="83"/>
    </row>
    <row r="38" spans="1:15" ht="15" customHeight="1" x14ac:dyDescent="0.25">
      <c r="A38" s="93"/>
      <c r="B38" s="93"/>
      <c r="C38" s="93"/>
      <c r="D38" s="83"/>
      <c r="E38" s="83"/>
      <c r="F38" s="83"/>
      <c r="G38" s="83"/>
      <c r="H38" s="83"/>
      <c r="I38" s="83"/>
      <c r="J38" s="83"/>
      <c r="K38" s="83"/>
      <c r="L38" s="83"/>
      <c r="M38" s="83"/>
      <c r="N38" s="83"/>
      <c r="O38" s="83"/>
    </row>
    <row r="39" spans="1:15" ht="15" customHeight="1" x14ac:dyDescent="0.25">
      <c r="A39" s="43"/>
      <c r="B39" s="93"/>
      <c r="C39" s="93"/>
      <c r="D39" s="83" t="s">
        <v>225</v>
      </c>
      <c r="E39" s="83"/>
      <c r="F39" s="83"/>
      <c r="G39" s="83"/>
      <c r="H39" s="83"/>
      <c r="I39" s="83"/>
      <c r="J39" s="83"/>
      <c r="K39" s="83"/>
      <c r="L39" s="83"/>
      <c r="M39" s="83"/>
      <c r="N39" s="83"/>
      <c r="O39" s="83"/>
    </row>
    <row r="40" spans="1:15" ht="15" customHeight="1" x14ac:dyDescent="0.25">
      <c r="A40" s="93"/>
      <c r="B40" s="93"/>
      <c r="C40" s="93"/>
      <c r="D40" s="83"/>
      <c r="E40" s="83"/>
      <c r="F40" s="83"/>
      <c r="G40" s="83"/>
      <c r="H40" s="83"/>
      <c r="I40" s="83"/>
      <c r="J40" s="83"/>
      <c r="K40" s="83"/>
      <c r="L40" s="83"/>
      <c r="M40" s="83"/>
      <c r="N40" s="83"/>
      <c r="O40" s="83"/>
    </row>
    <row r="41" spans="1:15" ht="15" customHeight="1" x14ac:dyDescent="0.25">
      <c r="A41" s="49" t="s">
        <v>164</v>
      </c>
      <c r="B41" s="93"/>
      <c r="C41" s="93"/>
      <c r="D41" s="103" t="s">
        <v>212</v>
      </c>
      <c r="E41" s="83"/>
      <c r="F41" s="83"/>
      <c r="G41" s="83"/>
      <c r="H41" s="83"/>
      <c r="I41" s="83"/>
      <c r="J41" s="83"/>
      <c r="K41" s="83"/>
      <c r="L41" s="83"/>
      <c r="M41" s="83"/>
      <c r="N41" s="83"/>
      <c r="O41" s="83"/>
    </row>
    <row r="42" spans="1:15" s="44" customFormat="1" ht="28" customHeight="1" x14ac:dyDescent="0.25">
      <c r="A42" s="50" t="s">
        <v>166</v>
      </c>
      <c r="B42" s="93"/>
      <c r="C42" s="93"/>
      <c r="D42" s="102" t="s">
        <v>165</v>
      </c>
      <c r="E42" s="102"/>
      <c r="F42" s="102"/>
      <c r="G42" s="102"/>
      <c r="H42" s="102"/>
      <c r="I42" s="102"/>
      <c r="J42" s="102"/>
      <c r="K42" s="102"/>
      <c r="L42" s="102"/>
      <c r="M42" s="102"/>
      <c r="N42" s="102"/>
      <c r="O42" s="102"/>
    </row>
    <row r="43" spans="1:15" ht="15" customHeight="1" x14ac:dyDescent="0.25">
      <c r="A43" s="83"/>
      <c r="B43" s="83"/>
      <c r="C43" s="83"/>
      <c r="D43" s="83"/>
      <c r="E43" s="83"/>
      <c r="F43" s="83"/>
      <c r="G43" s="83"/>
      <c r="H43" s="83"/>
      <c r="I43" s="83"/>
      <c r="J43" s="83"/>
      <c r="K43" s="83"/>
      <c r="L43" s="83"/>
      <c r="M43" s="83"/>
      <c r="N43" s="83"/>
      <c r="O43" s="83"/>
    </row>
    <row r="44" spans="1:15" ht="15" customHeight="1" x14ac:dyDescent="0.25">
      <c r="A44" s="87" t="s">
        <v>189</v>
      </c>
      <c r="B44" s="87"/>
      <c r="C44" s="87"/>
      <c r="D44" s="87"/>
      <c r="E44" s="87"/>
      <c r="F44" s="87"/>
      <c r="G44" s="87"/>
      <c r="H44" s="87"/>
      <c r="I44" s="87"/>
      <c r="J44" s="87"/>
      <c r="K44" s="87"/>
      <c r="L44" s="87"/>
      <c r="M44" s="87"/>
      <c r="N44" s="87"/>
      <c r="O44" s="87"/>
    </row>
    <row r="45" spans="1:15" ht="9" customHeight="1" x14ac:dyDescent="0.25">
      <c r="A45" s="40"/>
      <c r="B45" s="40"/>
      <c r="C45" s="40"/>
      <c r="D45" s="40"/>
      <c r="E45" s="40"/>
      <c r="F45" s="40"/>
      <c r="G45" s="40"/>
      <c r="H45" s="40"/>
      <c r="I45" s="40"/>
      <c r="J45" s="40"/>
      <c r="K45" s="40"/>
      <c r="L45" s="40"/>
      <c r="M45" s="40"/>
      <c r="N45" s="40"/>
      <c r="O45" s="40"/>
    </row>
    <row r="46" spans="1:15" s="48" customFormat="1" ht="220" customHeight="1" x14ac:dyDescent="0.25">
      <c r="A46" s="83" t="s">
        <v>234</v>
      </c>
      <c r="B46" s="83"/>
      <c r="C46" s="83"/>
      <c r="D46" s="83"/>
      <c r="E46" s="83"/>
      <c r="F46" s="83"/>
      <c r="G46" s="83"/>
      <c r="H46" s="83"/>
      <c r="I46" s="83"/>
      <c r="J46" s="83"/>
      <c r="K46" s="83"/>
      <c r="L46" s="83"/>
      <c r="M46" s="83"/>
      <c r="N46" s="83"/>
      <c r="O46" s="83"/>
    </row>
  </sheetData>
  <sheetProtection sheet="1" selectLockedCells="1" selectUnlockedCells="1"/>
  <customSheetViews>
    <customSheetView guid="{A19506B7-E9C2-4464-9F9D-AFEA7A431875}" scale="90" showGridLines="0" outlineSymbols="0" zeroValues="0">
      <pane ySplit="2" topLeftCell="A3" activePane="bottomLeft" state="frozen"/>
      <selection pane="bottomLeft" activeCell="B12" sqref="B12:H12"/>
      <rowBreaks count="1" manualBreakCount="1">
        <brk id="29"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47">
    <mergeCell ref="A44:O44"/>
    <mergeCell ref="D42:O42"/>
    <mergeCell ref="B42:C42"/>
    <mergeCell ref="A43:O43"/>
    <mergeCell ref="A38:C38"/>
    <mergeCell ref="D37:O38"/>
    <mergeCell ref="B37:C37"/>
    <mergeCell ref="D41:O41"/>
    <mergeCell ref="B41:C41"/>
    <mergeCell ref="D39:O40"/>
    <mergeCell ref="A40:C40"/>
    <mergeCell ref="B39:C39"/>
    <mergeCell ref="A36:C36"/>
    <mergeCell ref="D35:O36"/>
    <mergeCell ref="A29:B29"/>
    <mergeCell ref="B35:C35"/>
    <mergeCell ref="A30:C32"/>
    <mergeCell ref="A33:O33"/>
    <mergeCell ref="A6:O6"/>
    <mergeCell ref="A5:O5"/>
    <mergeCell ref="A4:O4"/>
    <mergeCell ref="A3:O3"/>
    <mergeCell ref="D29:O32"/>
    <mergeCell ref="A19:C19"/>
    <mergeCell ref="A21:C22"/>
    <mergeCell ref="D25:O28"/>
    <mergeCell ref="A25:B25"/>
    <mergeCell ref="D23:O24"/>
    <mergeCell ref="A26:C28"/>
    <mergeCell ref="A24:C24"/>
    <mergeCell ref="A23:B23"/>
    <mergeCell ref="A46:O46"/>
    <mergeCell ref="A1:O2"/>
    <mergeCell ref="A7:O7"/>
    <mergeCell ref="A8:O8"/>
    <mergeCell ref="D20:O22"/>
    <mergeCell ref="A12:O12"/>
    <mergeCell ref="A14:B14"/>
    <mergeCell ref="D14:O15"/>
    <mergeCell ref="A9:O9"/>
    <mergeCell ref="A10:O10"/>
    <mergeCell ref="A18:B18"/>
    <mergeCell ref="A20:B20"/>
    <mergeCell ref="A16:B16"/>
    <mergeCell ref="D16:O17"/>
    <mergeCell ref="D18:O19"/>
    <mergeCell ref="A17:C17"/>
  </mergeCells>
  <phoneticPr fontId="0" type="noConversion"/>
  <printOptions horizontalCentered="1"/>
  <pageMargins left="0.39370078740157483" right="0.39370078740157483" top="0.59055118110236227" bottom="0.39370078740157483" header="0" footer="0.31496062992125984"/>
  <pageSetup paperSize="9" orientation="landscape" horizontalDpi="1200" verticalDpi="1200" r:id="rId2"/>
  <headerFooter scaleWithDoc="0" alignWithMargins="0"/>
  <rowBreaks count="1" manualBreakCount="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65"/>
  <sheetViews>
    <sheetView showGridLines="0" showZeros="0" showOutlineSymbols="0" topLeftCell="A23" zoomScaleNormal="100" workbookViewId="0">
      <selection activeCell="G9" sqref="G9:I9"/>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20" customWidth="1"/>
    <col min="8" max="8" width="8.7265625" style="21" customWidth="1"/>
    <col min="9" max="9" width="8.7265625" style="22" customWidth="1"/>
    <col min="10" max="13" width="8.7265625" style="11" customWidth="1"/>
    <col min="14" max="14" width="8.7265625" style="7" customWidth="1"/>
    <col min="15" max="15" width="8.7265625" style="23" customWidth="1"/>
    <col min="16" max="16384" width="10.7265625" style="11"/>
  </cols>
  <sheetData>
    <row r="1" spans="1:15" ht="22" customHeight="1" x14ac:dyDescent="0.25">
      <c r="A1" s="84" t="s">
        <v>226</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ht="32.15" customHeight="1" x14ac:dyDescent="0.25">
      <c r="A3" s="104" t="s">
        <v>155</v>
      </c>
      <c r="B3" s="105"/>
      <c r="C3" s="105"/>
      <c r="D3" s="105"/>
      <c r="E3" s="105"/>
      <c r="F3" s="105"/>
      <c r="G3" s="105"/>
      <c r="H3" s="105"/>
      <c r="I3" s="105"/>
      <c r="J3" s="105"/>
      <c r="K3" s="105"/>
      <c r="L3" s="105"/>
      <c r="M3" s="105"/>
      <c r="N3" s="105"/>
      <c r="O3" s="106"/>
    </row>
    <row r="4" spans="1:15" ht="15" customHeight="1" x14ac:dyDescent="0.25">
      <c r="A4" s="108"/>
      <c r="B4" s="108"/>
      <c r="C4" s="108"/>
      <c r="D4" s="108"/>
      <c r="E4" s="108"/>
      <c r="F4" s="108"/>
      <c r="G4" s="108"/>
      <c r="H4" s="108"/>
      <c r="I4" s="108"/>
      <c r="J4" s="108"/>
      <c r="K4" s="108"/>
      <c r="L4" s="108"/>
      <c r="M4" s="108"/>
      <c r="N4" s="108"/>
      <c r="O4" s="108"/>
    </row>
    <row r="5" spans="1:15" s="18" customFormat="1" ht="18" customHeight="1" x14ac:dyDescent="0.25">
      <c r="A5" s="113" t="s">
        <v>194</v>
      </c>
      <c r="B5" s="114"/>
      <c r="C5" s="114"/>
      <c r="D5" s="114"/>
      <c r="E5" s="114"/>
      <c r="F5" s="114"/>
      <c r="G5" s="115" t="s">
        <v>23</v>
      </c>
      <c r="H5" s="115"/>
      <c r="I5" s="115"/>
      <c r="J5" s="111" t="s">
        <v>22</v>
      </c>
      <c r="K5" s="111"/>
      <c r="L5" s="111"/>
      <c r="M5" s="111" t="s">
        <v>3</v>
      </c>
      <c r="N5" s="111"/>
      <c r="O5" s="112"/>
    </row>
    <row r="6" spans="1:15" s="18" customFormat="1" ht="15" customHeight="1" x14ac:dyDescent="0.25">
      <c r="A6" s="116"/>
      <c r="B6" s="109"/>
      <c r="C6" s="109"/>
      <c r="D6" s="109"/>
      <c r="E6" s="109"/>
      <c r="F6" s="109"/>
      <c r="G6" s="110"/>
      <c r="H6" s="110"/>
      <c r="I6" s="110"/>
      <c r="J6" s="107" t="str">
        <f>IF(G6="","",G6/12)</f>
        <v/>
      </c>
      <c r="K6" s="107"/>
      <c r="L6" s="107"/>
      <c r="M6" s="203" t="str">
        <f>IF(J6="","",J6/$J$33)</f>
        <v/>
      </c>
      <c r="N6" s="203"/>
      <c r="O6" s="203"/>
    </row>
    <row r="7" spans="1:15" s="18" customFormat="1" ht="15" customHeight="1" x14ac:dyDescent="0.25">
      <c r="A7" s="116"/>
      <c r="B7" s="109"/>
      <c r="C7" s="109"/>
      <c r="D7" s="109"/>
      <c r="E7" s="109"/>
      <c r="F7" s="109"/>
      <c r="G7" s="110"/>
      <c r="H7" s="110"/>
      <c r="I7" s="110"/>
      <c r="J7" s="107" t="str">
        <f t="shared" ref="J7:J32" si="0">IF(G7="","",G7/12)</f>
        <v/>
      </c>
      <c r="K7" s="107"/>
      <c r="L7" s="107"/>
      <c r="M7" s="203" t="str">
        <f t="shared" ref="M7:M32" si="1">IF(J7="","",J7/$J$33)</f>
        <v/>
      </c>
      <c r="N7" s="203"/>
      <c r="O7" s="203"/>
    </row>
    <row r="8" spans="1:15" s="18" customFormat="1" ht="15" customHeight="1" x14ac:dyDescent="0.25">
      <c r="A8" s="116"/>
      <c r="B8" s="109"/>
      <c r="C8" s="109"/>
      <c r="D8" s="109"/>
      <c r="E8" s="109"/>
      <c r="F8" s="109"/>
      <c r="G8" s="110"/>
      <c r="H8" s="110"/>
      <c r="I8" s="110"/>
      <c r="J8" s="107" t="str">
        <f t="shared" si="0"/>
        <v/>
      </c>
      <c r="K8" s="107"/>
      <c r="L8" s="107"/>
      <c r="M8" s="203" t="str">
        <f t="shared" si="1"/>
        <v/>
      </c>
      <c r="N8" s="203"/>
      <c r="O8" s="203"/>
    </row>
    <row r="9" spans="1:15" s="18" customFormat="1" ht="15" customHeight="1" x14ac:dyDescent="0.25">
      <c r="A9" s="116"/>
      <c r="B9" s="109"/>
      <c r="C9" s="109"/>
      <c r="D9" s="109"/>
      <c r="E9" s="109"/>
      <c r="F9" s="109"/>
      <c r="G9" s="110"/>
      <c r="H9" s="110"/>
      <c r="I9" s="110"/>
      <c r="J9" s="107" t="str">
        <f t="shared" si="0"/>
        <v/>
      </c>
      <c r="K9" s="107"/>
      <c r="L9" s="107"/>
      <c r="M9" s="203" t="str">
        <f t="shared" si="1"/>
        <v/>
      </c>
      <c r="N9" s="203"/>
      <c r="O9" s="203"/>
    </row>
    <row r="10" spans="1:15" s="18" customFormat="1" ht="15" customHeight="1" x14ac:dyDescent="0.25">
      <c r="A10" s="116"/>
      <c r="B10" s="109"/>
      <c r="C10" s="109"/>
      <c r="D10" s="109"/>
      <c r="E10" s="109"/>
      <c r="F10" s="109"/>
      <c r="G10" s="110"/>
      <c r="H10" s="110"/>
      <c r="I10" s="110"/>
      <c r="J10" s="107" t="str">
        <f t="shared" si="0"/>
        <v/>
      </c>
      <c r="K10" s="107"/>
      <c r="L10" s="107"/>
      <c r="M10" s="203" t="str">
        <f t="shared" si="1"/>
        <v/>
      </c>
      <c r="N10" s="203"/>
      <c r="O10" s="203"/>
    </row>
    <row r="11" spans="1:15" s="18" customFormat="1" ht="15" customHeight="1" x14ac:dyDescent="0.25">
      <c r="A11" s="116"/>
      <c r="B11" s="109"/>
      <c r="C11" s="109"/>
      <c r="D11" s="109"/>
      <c r="E11" s="109"/>
      <c r="F11" s="109"/>
      <c r="G11" s="110"/>
      <c r="H11" s="110"/>
      <c r="I11" s="110"/>
      <c r="J11" s="107" t="str">
        <f t="shared" si="0"/>
        <v/>
      </c>
      <c r="K11" s="107"/>
      <c r="L11" s="107"/>
      <c r="M11" s="203" t="str">
        <f t="shared" si="1"/>
        <v/>
      </c>
      <c r="N11" s="203"/>
      <c r="O11" s="203"/>
    </row>
    <row r="12" spans="1:15" s="18" customFormat="1" ht="15" customHeight="1" x14ac:dyDescent="0.25">
      <c r="A12" s="116"/>
      <c r="B12" s="109"/>
      <c r="C12" s="109"/>
      <c r="D12" s="109"/>
      <c r="E12" s="109"/>
      <c r="F12" s="109"/>
      <c r="G12" s="110"/>
      <c r="H12" s="110"/>
      <c r="I12" s="110"/>
      <c r="J12" s="107" t="str">
        <f t="shared" si="0"/>
        <v/>
      </c>
      <c r="K12" s="107"/>
      <c r="L12" s="107"/>
      <c r="M12" s="203" t="str">
        <f t="shared" si="1"/>
        <v/>
      </c>
      <c r="N12" s="203"/>
      <c r="O12" s="203"/>
    </row>
    <row r="13" spans="1:15" s="18" customFormat="1" ht="15" customHeight="1" x14ac:dyDescent="0.25">
      <c r="A13" s="116"/>
      <c r="B13" s="109"/>
      <c r="C13" s="109"/>
      <c r="D13" s="109"/>
      <c r="E13" s="109"/>
      <c r="F13" s="109"/>
      <c r="G13" s="110"/>
      <c r="H13" s="110"/>
      <c r="I13" s="110"/>
      <c r="J13" s="107" t="str">
        <f t="shared" si="0"/>
        <v/>
      </c>
      <c r="K13" s="107"/>
      <c r="L13" s="107"/>
      <c r="M13" s="203" t="str">
        <f t="shared" si="1"/>
        <v/>
      </c>
      <c r="N13" s="203"/>
      <c r="O13" s="203"/>
    </row>
    <row r="14" spans="1:15" s="18" customFormat="1" ht="15" customHeight="1" x14ac:dyDescent="0.25">
      <c r="A14" s="116"/>
      <c r="B14" s="109"/>
      <c r="C14" s="109"/>
      <c r="D14" s="109"/>
      <c r="E14" s="109"/>
      <c r="F14" s="109"/>
      <c r="G14" s="110"/>
      <c r="H14" s="110"/>
      <c r="I14" s="110"/>
      <c r="J14" s="107" t="str">
        <f t="shared" si="0"/>
        <v/>
      </c>
      <c r="K14" s="107"/>
      <c r="L14" s="107"/>
      <c r="M14" s="203" t="str">
        <f t="shared" si="1"/>
        <v/>
      </c>
      <c r="N14" s="203"/>
      <c r="O14" s="203"/>
    </row>
    <row r="15" spans="1:15" s="18" customFormat="1" ht="15" customHeight="1" x14ac:dyDescent="0.25">
      <c r="A15" s="116"/>
      <c r="B15" s="109"/>
      <c r="C15" s="109"/>
      <c r="D15" s="109"/>
      <c r="E15" s="109"/>
      <c r="F15" s="109"/>
      <c r="G15" s="110"/>
      <c r="H15" s="110"/>
      <c r="I15" s="110"/>
      <c r="J15" s="107" t="str">
        <f t="shared" si="0"/>
        <v/>
      </c>
      <c r="K15" s="107"/>
      <c r="L15" s="107"/>
      <c r="M15" s="203" t="str">
        <f t="shared" si="1"/>
        <v/>
      </c>
      <c r="N15" s="203"/>
      <c r="O15" s="203"/>
    </row>
    <row r="16" spans="1:15" s="18" customFormat="1" ht="15" customHeight="1" x14ac:dyDescent="0.25">
      <c r="A16" s="116"/>
      <c r="B16" s="109"/>
      <c r="C16" s="109"/>
      <c r="D16" s="109"/>
      <c r="E16" s="109"/>
      <c r="F16" s="109"/>
      <c r="G16" s="110"/>
      <c r="H16" s="110"/>
      <c r="I16" s="110"/>
      <c r="J16" s="107" t="str">
        <f t="shared" si="0"/>
        <v/>
      </c>
      <c r="K16" s="107"/>
      <c r="L16" s="107"/>
      <c r="M16" s="203" t="str">
        <f t="shared" si="1"/>
        <v/>
      </c>
      <c r="N16" s="203"/>
      <c r="O16" s="203"/>
    </row>
    <row r="17" spans="1:15" s="18" customFormat="1" ht="15" customHeight="1" x14ac:dyDescent="0.25">
      <c r="A17" s="116"/>
      <c r="B17" s="109"/>
      <c r="C17" s="109"/>
      <c r="D17" s="109"/>
      <c r="E17" s="109"/>
      <c r="F17" s="109"/>
      <c r="G17" s="110"/>
      <c r="H17" s="110"/>
      <c r="I17" s="110"/>
      <c r="J17" s="107" t="str">
        <f t="shared" si="0"/>
        <v/>
      </c>
      <c r="K17" s="107"/>
      <c r="L17" s="107"/>
      <c r="M17" s="203" t="str">
        <f t="shared" si="1"/>
        <v/>
      </c>
      <c r="N17" s="203"/>
      <c r="O17" s="203"/>
    </row>
    <row r="18" spans="1:15" s="18" customFormat="1" ht="15" customHeight="1" x14ac:dyDescent="0.25">
      <c r="A18" s="116"/>
      <c r="B18" s="109"/>
      <c r="C18" s="109"/>
      <c r="D18" s="109"/>
      <c r="E18" s="109"/>
      <c r="F18" s="109"/>
      <c r="G18" s="110"/>
      <c r="H18" s="110"/>
      <c r="I18" s="110"/>
      <c r="J18" s="107" t="str">
        <f t="shared" si="0"/>
        <v/>
      </c>
      <c r="K18" s="107"/>
      <c r="L18" s="107"/>
      <c r="M18" s="203" t="str">
        <f t="shared" si="1"/>
        <v/>
      </c>
      <c r="N18" s="203"/>
      <c r="O18" s="203"/>
    </row>
    <row r="19" spans="1:15" s="18" customFormat="1" ht="15" customHeight="1" x14ac:dyDescent="0.25">
      <c r="A19" s="116"/>
      <c r="B19" s="109"/>
      <c r="C19" s="109"/>
      <c r="D19" s="109"/>
      <c r="E19" s="109"/>
      <c r="F19" s="109"/>
      <c r="G19" s="110"/>
      <c r="H19" s="110"/>
      <c r="I19" s="110"/>
      <c r="J19" s="107" t="str">
        <f t="shared" si="0"/>
        <v/>
      </c>
      <c r="K19" s="107"/>
      <c r="L19" s="107"/>
      <c r="M19" s="203" t="str">
        <f t="shared" si="1"/>
        <v/>
      </c>
      <c r="N19" s="203"/>
      <c r="O19" s="203"/>
    </row>
    <row r="20" spans="1:15" s="18" customFormat="1" ht="15" customHeight="1" x14ac:dyDescent="0.25">
      <c r="A20" s="116"/>
      <c r="B20" s="109"/>
      <c r="C20" s="109"/>
      <c r="D20" s="109"/>
      <c r="E20" s="109"/>
      <c r="F20" s="109"/>
      <c r="G20" s="110"/>
      <c r="H20" s="110"/>
      <c r="I20" s="110"/>
      <c r="J20" s="107" t="str">
        <f t="shared" si="0"/>
        <v/>
      </c>
      <c r="K20" s="107"/>
      <c r="L20" s="107"/>
      <c r="M20" s="203" t="str">
        <f t="shared" si="1"/>
        <v/>
      </c>
      <c r="N20" s="203"/>
      <c r="O20" s="203"/>
    </row>
    <row r="21" spans="1:15" s="18" customFormat="1" ht="15" customHeight="1" x14ac:dyDescent="0.25">
      <c r="A21" s="116"/>
      <c r="B21" s="109"/>
      <c r="C21" s="109"/>
      <c r="D21" s="109"/>
      <c r="E21" s="109"/>
      <c r="F21" s="109"/>
      <c r="G21" s="110"/>
      <c r="H21" s="110"/>
      <c r="I21" s="110"/>
      <c r="J21" s="107" t="str">
        <f t="shared" si="0"/>
        <v/>
      </c>
      <c r="K21" s="107"/>
      <c r="L21" s="107"/>
      <c r="M21" s="203" t="str">
        <f t="shared" si="1"/>
        <v/>
      </c>
      <c r="N21" s="203"/>
      <c r="O21" s="203"/>
    </row>
    <row r="22" spans="1:15" s="18" customFormat="1" ht="15" customHeight="1" x14ac:dyDescent="0.25">
      <c r="A22" s="116"/>
      <c r="B22" s="109"/>
      <c r="C22" s="109"/>
      <c r="D22" s="109"/>
      <c r="E22" s="109"/>
      <c r="F22" s="109"/>
      <c r="G22" s="110"/>
      <c r="H22" s="110"/>
      <c r="I22" s="110"/>
      <c r="J22" s="107" t="str">
        <f t="shared" si="0"/>
        <v/>
      </c>
      <c r="K22" s="107"/>
      <c r="L22" s="107"/>
      <c r="M22" s="203" t="str">
        <f t="shared" si="1"/>
        <v/>
      </c>
      <c r="N22" s="203"/>
      <c r="O22" s="203"/>
    </row>
    <row r="23" spans="1:15" s="18" customFormat="1" ht="15" customHeight="1" x14ac:dyDescent="0.25">
      <c r="A23" s="116"/>
      <c r="B23" s="109"/>
      <c r="C23" s="109"/>
      <c r="D23" s="109"/>
      <c r="E23" s="109"/>
      <c r="F23" s="109"/>
      <c r="G23" s="110"/>
      <c r="H23" s="110"/>
      <c r="I23" s="110"/>
      <c r="J23" s="107" t="str">
        <f t="shared" si="0"/>
        <v/>
      </c>
      <c r="K23" s="107"/>
      <c r="L23" s="107"/>
      <c r="M23" s="203" t="str">
        <f t="shared" si="1"/>
        <v/>
      </c>
      <c r="N23" s="203"/>
      <c r="O23" s="203"/>
    </row>
    <row r="24" spans="1:15" s="18" customFormat="1" ht="15" customHeight="1" x14ac:dyDescent="0.25">
      <c r="A24" s="116"/>
      <c r="B24" s="109"/>
      <c r="C24" s="109"/>
      <c r="D24" s="109"/>
      <c r="E24" s="109"/>
      <c r="F24" s="109"/>
      <c r="G24" s="110"/>
      <c r="H24" s="110"/>
      <c r="I24" s="110"/>
      <c r="J24" s="107" t="str">
        <f t="shared" si="0"/>
        <v/>
      </c>
      <c r="K24" s="107"/>
      <c r="L24" s="107"/>
      <c r="M24" s="203" t="str">
        <f t="shared" si="1"/>
        <v/>
      </c>
      <c r="N24" s="203"/>
      <c r="O24" s="203"/>
    </row>
    <row r="25" spans="1:15" s="18" customFormat="1" ht="15" customHeight="1" x14ac:dyDescent="0.25">
      <c r="A25" s="116"/>
      <c r="B25" s="109"/>
      <c r="C25" s="109"/>
      <c r="D25" s="109"/>
      <c r="E25" s="109"/>
      <c r="F25" s="109"/>
      <c r="G25" s="110"/>
      <c r="H25" s="110"/>
      <c r="I25" s="110"/>
      <c r="J25" s="107" t="str">
        <f t="shared" si="0"/>
        <v/>
      </c>
      <c r="K25" s="107"/>
      <c r="L25" s="107"/>
      <c r="M25" s="203" t="str">
        <f t="shared" si="1"/>
        <v/>
      </c>
      <c r="N25" s="203"/>
      <c r="O25" s="203"/>
    </row>
    <row r="26" spans="1:15" s="18" customFormat="1" ht="15" customHeight="1" x14ac:dyDescent="0.25">
      <c r="A26" s="116"/>
      <c r="B26" s="109"/>
      <c r="C26" s="109"/>
      <c r="D26" s="109"/>
      <c r="E26" s="109"/>
      <c r="F26" s="109"/>
      <c r="G26" s="110"/>
      <c r="H26" s="110"/>
      <c r="I26" s="110"/>
      <c r="J26" s="107" t="str">
        <f t="shared" si="0"/>
        <v/>
      </c>
      <c r="K26" s="107"/>
      <c r="L26" s="107"/>
      <c r="M26" s="203" t="str">
        <f t="shared" si="1"/>
        <v/>
      </c>
      <c r="N26" s="203"/>
      <c r="O26" s="203"/>
    </row>
    <row r="27" spans="1:15" s="18" customFormat="1" ht="15" customHeight="1" x14ac:dyDescent="0.25">
      <c r="A27" s="116"/>
      <c r="B27" s="109"/>
      <c r="C27" s="109"/>
      <c r="D27" s="109"/>
      <c r="E27" s="109"/>
      <c r="F27" s="109"/>
      <c r="G27" s="110"/>
      <c r="H27" s="110"/>
      <c r="I27" s="110"/>
      <c r="J27" s="107" t="str">
        <f t="shared" si="0"/>
        <v/>
      </c>
      <c r="K27" s="107"/>
      <c r="L27" s="107"/>
      <c r="M27" s="203" t="str">
        <f t="shared" si="1"/>
        <v/>
      </c>
      <c r="N27" s="203"/>
      <c r="O27" s="203"/>
    </row>
    <row r="28" spans="1:15" s="18" customFormat="1" ht="15" customHeight="1" x14ac:dyDescent="0.25">
      <c r="A28" s="116"/>
      <c r="B28" s="109"/>
      <c r="C28" s="109"/>
      <c r="D28" s="109"/>
      <c r="E28" s="109"/>
      <c r="F28" s="109"/>
      <c r="G28" s="110"/>
      <c r="H28" s="110"/>
      <c r="I28" s="110"/>
      <c r="J28" s="107" t="str">
        <f t="shared" si="0"/>
        <v/>
      </c>
      <c r="K28" s="107"/>
      <c r="L28" s="107"/>
      <c r="M28" s="203" t="str">
        <f t="shared" si="1"/>
        <v/>
      </c>
      <c r="N28" s="203"/>
      <c r="O28" s="203"/>
    </row>
    <row r="29" spans="1:15" s="18" customFormat="1" ht="15" customHeight="1" x14ac:dyDescent="0.25">
      <c r="A29" s="116"/>
      <c r="B29" s="109"/>
      <c r="C29" s="109"/>
      <c r="D29" s="109"/>
      <c r="E29" s="109"/>
      <c r="F29" s="109"/>
      <c r="G29" s="110"/>
      <c r="H29" s="110"/>
      <c r="I29" s="110"/>
      <c r="J29" s="107" t="str">
        <f t="shared" si="0"/>
        <v/>
      </c>
      <c r="K29" s="107"/>
      <c r="L29" s="107"/>
      <c r="M29" s="203" t="str">
        <f t="shared" si="1"/>
        <v/>
      </c>
      <c r="N29" s="203"/>
      <c r="O29" s="203"/>
    </row>
    <row r="30" spans="1:15" s="18" customFormat="1" ht="15" customHeight="1" x14ac:dyDescent="0.25">
      <c r="A30" s="116"/>
      <c r="B30" s="109"/>
      <c r="C30" s="109"/>
      <c r="D30" s="109"/>
      <c r="E30" s="109"/>
      <c r="F30" s="109"/>
      <c r="G30" s="110"/>
      <c r="H30" s="110"/>
      <c r="I30" s="110"/>
      <c r="J30" s="107" t="str">
        <f t="shared" si="0"/>
        <v/>
      </c>
      <c r="K30" s="107"/>
      <c r="L30" s="107"/>
      <c r="M30" s="203" t="str">
        <f t="shared" si="1"/>
        <v/>
      </c>
      <c r="N30" s="203"/>
      <c r="O30" s="203"/>
    </row>
    <row r="31" spans="1:15" s="19" customFormat="1" ht="15" customHeight="1" x14ac:dyDescent="0.25">
      <c r="A31" s="116"/>
      <c r="B31" s="109"/>
      <c r="C31" s="109"/>
      <c r="D31" s="109"/>
      <c r="E31" s="109"/>
      <c r="F31" s="109"/>
      <c r="G31" s="110"/>
      <c r="H31" s="110"/>
      <c r="I31" s="110"/>
      <c r="J31" s="107" t="str">
        <f t="shared" si="0"/>
        <v/>
      </c>
      <c r="K31" s="107"/>
      <c r="L31" s="107"/>
      <c r="M31" s="203" t="str">
        <f t="shared" si="1"/>
        <v/>
      </c>
      <c r="N31" s="203"/>
      <c r="O31" s="203"/>
    </row>
    <row r="32" spans="1:15" s="19" customFormat="1" ht="15" customHeight="1" x14ac:dyDescent="0.25">
      <c r="A32" s="116"/>
      <c r="B32" s="109"/>
      <c r="C32" s="109"/>
      <c r="D32" s="109"/>
      <c r="E32" s="109"/>
      <c r="F32" s="109"/>
      <c r="G32" s="110"/>
      <c r="H32" s="110"/>
      <c r="I32" s="110"/>
      <c r="J32" s="107" t="str">
        <f t="shared" si="0"/>
        <v/>
      </c>
      <c r="K32" s="107"/>
      <c r="L32" s="107"/>
      <c r="M32" s="203" t="str">
        <f t="shared" si="1"/>
        <v/>
      </c>
      <c r="N32" s="203"/>
      <c r="O32" s="203"/>
    </row>
    <row r="33" spans="1:15" s="18" customFormat="1" ht="16" customHeight="1" x14ac:dyDescent="0.25">
      <c r="A33" s="123" t="s">
        <v>146</v>
      </c>
      <c r="B33" s="124"/>
      <c r="C33" s="124"/>
      <c r="D33" s="124"/>
      <c r="E33" s="124"/>
      <c r="F33" s="124"/>
      <c r="G33" s="125" t="str">
        <f>IF(SUM(G6:I32)=0,"",SUM(G6:I32))</f>
        <v/>
      </c>
      <c r="H33" s="125"/>
      <c r="I33" s="125"/>
      <c r="J33" s="125" t="str">
        <f>IF(SUM(J6:L32)=0,"",SUM(J6:L32))</f>
        <v/>
      </c>
      <c r="K33" s="125"/>
      <c r="L33" s="125"/>
      <c r="M33" s="128" t="str">
        <f>IF(SUM(M6:O32)=0,"",SUM(M6:O32))</f>
        <v/>
      </c>
      <c r="N33" s="128"/>
      <c r="O33" s="128"/>
    </row>
    <row r="34" spans="1:15" ht="15" customHeight="1" x14ac:dyDescent="0.25">
      <c r="A34" s="126"/>
      <c r="B34" s="127"/>
      <c r="C34" s="127"/>
      <c r="D34" s="127"/>
      <c r="E34" s="127"/>
      <c r="F34" s="127"/>
      <c r="G34" s="127"/>
      <c r="H34" s="127"/>
      <c r="I34" s="127"/>
      <c r="J34" s="127"/>
      <c r="K34" s="127"/>
      <c r="L34" s="127"/>
      <c r="M34" s="127"/>
      <c r="N34" s="127"/>
      <c r="O34" s="127"/>
    </row>
    <row r="35" spans="1:15" ht="32.15" customHeight="1" x14ac:dyDescent="0.25">
      <c r="A35" s="104" t="s">
        <v>147</v>
      </c>
      <c r="B35" s="105"/>
      <c r="C35" s="105"/>
      <c r="D35" s="105"/>
      <c r="E35" s="105"/>
      <c r="F35" s="105"/>
      <c r="G35" s="105"/>
      <c r="H35" s="105"/>
      <c r="I35" s="105"/>
      <c r="J35" s="105"/>
      <c r="K35" s="105"/>
      <c r="L35" s="105"/>
      <c r="M35" s="105"/>
      <c r="N35" s="105"/>
      <c r="O35" s="106"/>
    </row>
    <row r="36" spans="1:15" ht="15" customHeight="1" x14ac:dyDescent="0.25">
      <c r="A36" s="108"/>
      <c r="B36" s="108"/>
      <c r="C36" s="108"/>
      <c r="D36" s="108"/>
      <c r="E36" s="108"/>
      <c r="F36" s="108"/>
      <c r="G36" s="108"/>
      <c r="H36" s="108"/>
      <c r="I36" s="108"/>
      <c r="J36" s="108"/>
      <c r="K36" s="108"/>
      <c r="L36" s="108"/>
      <c r="M36" s="108"/>
      <c r="N36" s="108"/>
      <c r="O36" s="108"/>
    </row>
    <row r="37" spans="1:15" ht="18" customHeight="1" x14ac:dyDescent="0.25">
      <c r="A37" s="119" t="s">
        <v>149</v>
      </c>
      <c r="B37" s="120"/>
      <c r="C37" s="120"/>
      <c r="D37" s="120"/>
      <c r="E37" s="120"/>
      <c r="F37" s="120"/>
      <c r="G37" s="121" t="s">
        <v>23</v>
      </c>
      <c r="H37" s="121"/>
      <c r="I37" s="121"/>
      <c r="J37" s="122" t="s">
        <v>22</v>
      </c>
      <c r="K37" s="122"/>
      <c r="L37" s="122"/>
      <c r="M37" s="117" t="s">
        <v>3</v>
      </c>
      <c r="N37" s="117"/>
      <c r="O37" s="118"/>
    </row>
    <row r="38" spans="1:15" s="18" customFormat="1" ht="15" customHeight="1" x14ac:dyDescent="0.25">
      <c r="A38" s="116"/>
      <c r="B38" s="109"/>
      <c r="C38" s="109"/>
      <c r="D38" s="109"/>
      <c r="E38" s="109"/>
      <c r="F38" s="109"/>
      <c r="G38" s="110"/>
      <c r="H38" s="110"/>
      <c r="I38" s="110"/>
      <c r="J38" s="107" t="str">
        <f>IF(G38="","",G38/12)</f>
        <v/>
      </c>
      <c r="K38" s="107"/>
      <c r="L38" s="107"/>
      <c r="M38" s="203" t="str">
        <f t="shared" ref="M38:M64" si="2">IF(J38="","",J38/$J$65)</f>
        <v/>
      </c>
      <c r="N38" s="203"/>
      <c r="O38" s="203"/>
    </row>
    <row r="39" spans="1:15" s="18" customFormat="1" ht="15" customHeight="1" x14ac:dyDescent="0.25">
      <c r="A39" s="116"/>
      <c r="B39" s="109"/>
      <c r="C39" s="109"/>
      <c r="D39" s="109"/>
      <c r="E39" s="109"/>
      <c r="F39" s="109"/>
      <c r="G39" s="110"/>
      <c r="H39" s="110"/>
      <c r="I39" s="110"/>
      <c r="J39" s="107" t="str">
        <f t="shared" ref="J39:J64" si="3">IF(G39="","",G39/12)</f>
        <v/>
      </c>
      <c r="K39" s="107"/>
      <c r="L39" s="107"/>
      <c r="M39" s="203" t="str">
        <f t="shared" ref="M39:M64" si="4">IF(J39="","",J39/$J$65)</f>
        <v/>
      </c>
      <c r="N39" s="203"/>
      <c r="O39" s="203"/>
    </row>
    <row r="40" spans="1:15" s="18" customFormat="1" ht="15" customHeight="1" x14ac:dyDescent="0.25">
      <c r="A40" s="116"/>
      <c r="B40" s="109"/>
      <c r="C40" s="109"/>
      <c r="D40" s="109"/>
      <c r="E40" s="109"/>
      <c r="F40" s="109"/>
      <c r="G40" s="110"/>
      <c r="H40" s="110"/>
      <c r="I40" s="110"/>
      <c r="J40" s="107" t="str">
        <f t="shared" si="3"/>
        <v/>
      </c>
      <c r="K40" s="107"/>
      <c r="L40" s="107"/>
      <c r="M40" s="203" t="str">
        <f t="shared" si="4"/>
        <v/>
      </c>
      <c r="N40" s="203"/>
      <c r="O40" s="203"/>
    </row>
    <row r="41" spans="1:15" s="18" customFormat="1" ht="15" customHeight="1" x14ac:dyDescent="0.25">
      <c r="A41" s="116"/>
      <c r="B41" s="109"/>
      <c r="C41" s="109"/>
      <c r="D41" s="109"/>
      <c r="E41" s="109"/>
      <c r="F41" s="109"/>
      <c r="G41" s="110"/>
      <c r="H41" s="110"/>
      <c r="I41" s="110"/>
      <c r="J41" s="107" t="str">
        <f t="shared" si="3"/>
        <v/>
      </c>
      <c r="K41" s="107"/>
      <c r="L41" s="107"/>
      <c r="M41" s="203" t="str">
        <f t="shared" si="4"/>
        <v/>
      </c>
      <c r="N41" s="203"/>
      <c r="O41" s="203"/>
    </row>
    <row r="42" spans="1:15" s="18" customFormat="1" ht="15" customHeight="1" x14ac:dyDescent="0.25">
      <c r="A42" s="116"/>
      <c r="B42" s="109"/>
      <c r="C42" s="109"/>
      <c r="D42" s="109"/>
      <c r="E42" s="109"/>
      <c r="F42" s="109"/>
      <c r="G42" s="110"/>
      <c r="H42" s="110"/>
      <c r="I42" s="110"/>
      <c r="J42" s="107" t="str">
        <f t="shared" si="3"/>
        <v/>
      </c>
      <c r="K42" s="107"/>
      <c r="L42" s="107"/>
      <c r="M42" s="203" t="str">
        <f t="shared" si="4"/>
        <v/>
      </c>
      <c r="N42" s="203"/>
      <c r="O42" s="203"/>
    </row>
    <row r="43" spans="1:15" s="18" customFormat="1" ht="15" customHeight="1" x14ac:dyDescent="0.25">
      <c r="A43" s="116"/>
      <c r="B43" s="109"/>
      <c r="C43" s="109"/>
      <c r="D43" s="109"/>
      <c r="E43" s="109"/>
      <c r="F43" s="109"/>
      <c r="G43" s="110"/>
      <c r="H43" s="110"/>
      <c r="I43" s="110"/>
      <c r="J43" s="107" t="str">
        <f t="shared" si="3"/>
        <v/>
      </c>
      <c r="K43" s="107"/>
      <c r="L43" s="107"/>
      <c r="M43" s="203" t="str">
        <f t="shared" si="4"/>
        <v/>
      </c>
      <c r="N43" s="203"/>
      <c r="O43" s="203"/>
    </row>
    <row r="44" spans="1:15" s="18" customFormat="1" ht="15" customHeight="1" x14ac:dyDescent="0.25">
      <c r="A44" s="116"/>
      <c r="B44" s="109"/>
      <c r="C44" s="109"/>
      <c r="D44" s="109"/>
      <c r="E44" s="109"/>
      <c r="F44" s="109"/>
      <c r="G44" s="110"/>
      <c r="H44" s="110"/>
      <c r="I44" s="110"/>
      <c r="J44" s="107" t="str">
        <f t="shared" si="3"/>
        <v/>
      </c>
      <c r="K44" s="107"/>
      <c r="L44" s="107"/>
      <c r="M44" s="203" t="str">
        <f t="shared" si="4"/>
        <v/>
      </c>
      <c r="N44" s="203"/>
      <c r="O44" s="203"/>
    </row>
    <row r="45" spans="1:15" s="18" customFormat="1" ht="15" customHeight="1" x14ac:dyDescent="0.25">
      <c r="A45" s="116"/>
      <c r="B45" s="109"/>
      <c r="C45" s="109"/>
      <c r="D45" s="109"/>
      <c r="E45" s="109"/>
      <c r="F45" s="109"/>
      <c r="G45" s="110"/>
      <c r="H45" s="110"/>
      <c r="I45" s="110"/>
      <c r="J45" s="107" t="str">
        <f t="shared" si="3"/>
        <v/>
      </c>
      <c r="K45" s="107"/>
      <c r="L45" s="107"/>
      <c r="M45" s="203" t="str">
        <f t="shared" si="4"/>
        <v/>
      </c>
      <c r="N45" s="203"/>
      <c r="O45" s="203"/>
    </row>
    <row r="46" spans="1:15" s="18" customFormat="1" ht="15" customHeight="1" x14ac:dyDescent="0.25">
      <c r="A46" s="116"/>
      <c r="B46" s="109"/>
      <c r="C46" s="109"/>
      <c r="D46" s="109"/>
      <c r="E46" s="109"/>
      <c r="F46" s="109"/>
      <c r="G46" s="110"/>
      <c r="H46" s="110"/>
      <c r="I46" s="110"/>
      <c r="J46" s="107" t="str">
        <f t="shared" si="3"/>
        <v/>
      </c>
      <c r="K46" s="107"/>
      <c r="L46" s="107"/>
      <c r="M46" s="203" t="str">
        <f t="shared" si="4"/>
        <v/>
      </c>
      <c r="N46" s="203"/>
      <c r="O46" s="203"/>
    </row>
    <row r="47" spans="1:15" s="18" customFormat="1" ht="15" customHeight="1" x14ac:dyDescent="0.25">
      <c r="A47" s="116"/>
      <c r="B47" s="109"/>
      <c r="C47" s="109"/>
      <c r="D47" s="109"/>
      <c r="E47" s="109"/>
      <c r="F47" s="109"/>
      <c r="G47" s="110"/>
      <c r="H47" s="110"/>
      <c r="I47" s="110"/>
      <c r="J47" s="107" t="str">
        <f t="shared" si="3"/>
        <v/>
      </c>
      <c r="K47" s="107"/>
      <c r="L47" s="107"/>
      <c r="M47" s="203" t="str">
        <f t="shared" si="4"/>
        <v/>
      </c>
      <c r="N47" s="203"/>
      <c r="O47" s="203"/>
    </row>
    <row r="48" spans="1:15" s="18" customFormat="1" ht="15" customHeight="1" x14ac:dyDescent="0.25">
      <c r="A48" s="116"/>
      <c r="B48" s="109"/>
      <c r="C48" s="109"/>
      <c r="D48" s="109"/>
      <c r="E48" s="109"/>
      <c r="F48" s="109"/>
      <c r="G48" s="110"/>
      <c r="H48" s="110"/>
      <c r="I48" s="110"/>
      <c r="J48" s="107" t="str">
        <f t="shared" si="3"/>
        <v/>
      </c>
      <c r="K48" s="107"/>
      <c r="L48" s="107"/>
      <c r="M48" s="203" t="str">
        <f t="shared" si="4"/>
        <v/>
      </c>
      <c r="N48" s="203"/>
      <c r="O48" s="203"/>
    </row>
    <row r="49" spans="1:15" s="18" customFormat="1" ht="15" customHeight="1" x14ac:dyDescent="0.25">
      <c r="A49" s="116"/>
      <c r="B49" s="109"/>
      <c r="C49" s="109"/>
      <c r="D49" s="109"/>
      <c r="E49" s="109"/>
      <c r="F49" s="109"/>
      <c r="G49" s="110"/>
      <c r="H49" s="110"/>
      <c r="I49" s="110"/>
      <c r="J49" s="107" t="str">
        <f t="shared" si="3"/>
        <v/>
      </c>
      <c r="K49" s="107"/>
      <c r="L49" s="107"/>
      <c r="M49" s="203" t="str">
        <f t="shared" si="4"/>
        <v/>
      </c>
      <c r="N49" s="203"/>
      <c r="O49" s="203"/>
    </row>
    <row r="50" spans="1:15" s="18" customFormat="1" ht="15" customHeight="1" x14ac:dyDescent="0.25">
      <c r="A50" s="116"/>
      <c r="B50" s="109"/>
      <c r="C50" s="109"/>
      <c r="D50" s="109"/>
      <c r="E50" s="109"/>
      <c r="F50" s="109"/>
      <c r="G50" s="110"/>
      <c r="H50" s="110"/>
      <c r="I50" s="110"/>
      <c r="J50" s="107" t="str">
        <f t="shared" si="3"/>
        <v/>
      </c>
      <c r="K50" s="107"/>
      <c r="L50" s="107"/>
      <c r="M50" s="203" t="str">
        <f t="shared" si="4"/>
        <v/>
      </c>
      <c r="N50" s="203"/>
      <c r="O50" s="203"/>
    </row>
    <row r="51" spans="1:15" s="18" customFormat="1" ht="15" customHeight="1" x14ac:dyDescent="0.25">
      <c r="A51" s="116"/>
      <c r="B51" s="109"/>
      <c r="C51" s="109"/>
      <c r="D51" s="109"/>
      <c r="E51" s="109"/>
      <c r="F51" s="109"/>
      <c r="G51" s="110"/>
      <c r="H51" s="110"/>
      <c r="I51" s="110"/>
      <c r="J51" s="107" t="str">
        <f t="shared" si="3"/>
        <v/>
      </c>
      <c r="K51" s="107"/>
      <c r="L51" s="107"/>
      <c r="M51" s="203" t="str">
        <f t="shared" si="4"/>
        <v/>
      </c>
      <c r="N51" s="203"/>
      <c r="O51" s="203"/>
    </row>
    <row r="52" spans="1:15" s="18" customFormat="1" ht="15" customHeight="1" x14ac:dyDescent="0.25">
      <c r="A52" s="116"/>
      <c r="B52" s="109"/>
      <c r="C52" s="109"/>
      <c r="D52" s="109"/>
      <c r="E52" s="109"/>
      <c r="F52" s="109"/>
      <c r="G52" s="110"/>
      <c r="H52" s="110"/>
      <c r="I52" s="110"/>
      <c r="J52" s="107" t="str">
        <f t="shared" si="3"/>
        <v/>
      </c>
      <c r="K52" s="107"/>
      <c r="L52" s="107"/>
      <c r="M52" s="203" t="str">
        <f t="shared" si="4"/>
        <v/>
      </c>
      <c r="N52" s="203"/>
      <c r="O52" s="203"/>
    </row>
    <row r="53" spans="1:15" s="18" customFormat="1" ht="15" customHeight="1" x14ac:dyDescent="0.25">
      <c r="A53" s="116"/>
      <c r="B53" s="109"/>
      <c r="C53" s="109"/>
      <c r="D53" s="109"/>
      <c r="E53" s="109"/>
      <c r="F53" s="109"/>
      <c r="G53" s="110"/>
      <c r="H53" s="110"/>
      <c r="I53" s="110"/>
      <c r="J53" s="107" t="str">
        <f t="shared" si="3"/>
        <v/>
      </c>
      <c r="K53" s="107"/>
      <c r="L53" s="107"/>
      <c r="M53" s="203" t="str">
        <f t="shared" si="4"/>
        <v/>
      </c>
      <c r="N53" s="203"/>
      <c r="O53" s="203"/>
    </row>
    <row r="54" spans="1:15" s="18" customFormat="1" ht="15" customHeight="1" x14ac:dyDescent="0.25">
      <c r="A54" s="116"/>
      <c r="B54" s="109"/>
      <c r="C54" s="109"/>
      <c r="D54" s="109"/>
      <c r="E54" s="109"/>
      <c r="F54" s="109"/>
      <c r="G54" s="110"/>
      <c r="H54" s="110"/>
      <c r="I54" s="110"/>
      <c r="J54" s="107" t="str">
        <f t="shared" si="3"/>
        <v/>
      </c>
      <c r="K54" s="107"/>
      <c r="L54" s="107"/>
      <c r="M54" s="203" t="str">
        <f t="shared" si="4"/>
        <v/>
      </c>
      <c r="N54" s="203"/>
      <c r="O54" s="203"/>
    </row>
    <row r="55" spans="1:15" s="18" customFormat="1" ht="15" customHeight="1" x14ac:dyDescent="0.25">
      <c r="A55" s="116"/>
      <c r="B55" s="109"/>
      <c r="C55" s="109"/>
      <c r="D55" s="109"/>
      <c r="E55" s="109"/>
      <c r="F55" s="109"/>
      <c r="G55" s="110"/>
      <c r="H55" s="110"/>
      <c r="I55" s="110"/>
      <c r="J55" s="107" t="str">
        <f t="shared" si="3"/>
        <v/>
      </c>
      <c r="K55" s="107"/>
      <c r="L55" s="107"/>
      <c r="M55" s="203" t="str">
        <f t="shared" si="4"/>
        <v/>
      </c>
      <c r="N55" s="203"/>
      <c r="O55" s="203"/>
    </row>
    <row r="56" spans="1:15" s="18" customFormat="1" ht="15" customHeight="1" x14ac:dyDescent="0.25">
      <c r="A56" s="116"/>
      <c r="B56" s="109"/>
      <c r="C56" s="109"/>
      <c r="D56" s="109"/>
      <c r="E56" s="109"/>
      <c r="F56" s="109"/>
      <c r="G56" s="110"/>
      <c r="H56" s="110"/>
      <c r="I56" s="110"/>
      <c r="J56" s="107" t="str">
        <f t="shared" si="3"/>
        <v/>
      </c>
      <c r="K56" s="107"/>
      <c r="L56" s="107"/>
      <c r="M56" s="203" t="str">
        <f t="shared" si="4"/>
        <v/>
      </c>
      <c r="N56" s="203"/>
      <c r="O56" s="203"/>
    </row>
    <row r="57" spans="1:15" s="18" customFormat="1" ht="15" customHeight="1" x14ac:dyDescent="0.25">
      <c r="A57" s="116"/>
      <c r="B57" s="109"/>
      <c r="C57" s="109"/>
      <c r="D57" s="109"/>
      <c r="E57" s="109"/>
      <c r="F57" s="109"/>
      <c r="G57" s="110"/>
      <c r="H57" s="110"/>
      <c r="I57" s="110"/>
      <c r="J57" s="107" t="str">
        <f t="shared" si="3"/>
        <v/>
      </c>
      <c r="K57" s="107"/>
      <c r="L57" s="107"/>
      <c r="M57" s="203" t="str">
        <f t="shared" si="4"/>
        <v/>
      </c>
      <c r="N57" s="203"/>
      <c r="O57" s="203"/>
    </row>
    <row r="58" spans="1:15" s="18" customFormat="1" ht="15" customHeight="1" x14ac:dyDescent="0.25">
      <c r="A58" s="116"/>
      <c r="B58" s="109"/>
      <c r="C58" s="109"/>
      <c r="D58" s="109"/>
      <c r="E58" s="109"/>
      <c r="F58" s="109"/>
      <c r="G58" s="110"/>
      <c r="H58" s="110"/>
      <c r="I58" s="110"/>
      <c r="J58" s="107" t="str">
        <f t="shared" si="3"/>
        <v/>
      </c>
      <c r="K58" s="107"/>
      <c r="L58" s="107"/>
      <c r="M58" s="203" t="str">
        <f t="shared" si="4"/>
        <v/>
      </c>
      <c r="N58" s="203"/>
      <c r="O58" s="203"/>
    </row>
    <row r="59" spans="1:15" s="18" customFormat="1" ht="15" customHeight="1" x14ac:dyDescent="0.25">
      <c r="A59" s="116"/>
      <c r="B59" s="109"/>
      <c r="C59" s="109"/>
      <c r="D59" s="109"/>
      <c r="E59" s="109"/>
      <c r="F59" s="109"/>
      <c r="G59" s="110"/>
      <c r="H59" s="110"/>
      <c r="I59" s="110"/>
      <c r="J59" s="107" t="str">
        <f t="shared" si="3"/>
        <v/>
      </c>
      <c r="K59" s="107"/>
      <c r="L59" s="107"/>
      <c r="M59" s="203" t="str">
        <f t="shared" si="4"/>
        <v/>
      </c>
      <c r="N59" s="203"/>
      <c r="O59" s="203"/>
    </row>
    <row r="60" spans="1:15" s="18" customFormat="1" ht="15" customHeight="1" x14ac:dyDescent="0.25">
      <c r="A60" s="116"/>
      <c r="B60" s="109"/>
      <c r="C60" s="109"/>
      <c r="D60" s="109"/>
      <c r="E60" s="109"/>
      <c r="F60" s="109"/>
      <c r="G60" s="110"/>
      <c r="H60" s="110"/>
      <c r="I60" s="110"/>
      <c r="J60" s="107" t="str">
        <f t="shared" si="3"/>
        <v/>
      </c>
      <c r="K60" s="107"/>
      <c r="L60" s="107"/>
      <c r="M60" s="203" t="str">
        <f t="shared" si="4"/>
        <v/>
      </c>
      <c r="N60" s="203"/>
      <c r="O60" s="203"/>
    </row>
    <row r="61" spans="1:15" s="18" customFormat="1" ht="15" customHeight="1" x14ac:dyDescent="0.25">
      <c r="A61" s="116"/>
      <c r="B61" s="109"/>
      <c r="C61" s="109"/>
      <c r="D61" s="109"/>
      <c r="E61" s="109"/>
      <c r="F61" s="109"/>
      <c r="G61" s="110"/>
      <c r="H61" s="110"/>
      <c r="I61" s="110"/>
      <c r="J61" s="107" t="str">
        <f t="shared" si="3"/>
        <v/>
      </c>
      <c r="K61" s="107"/>
      <c r="L61" s="107"/>
      <c r="M61" s="203" t="str">
        <f t="shared" si="4"/>
        <v/>
      </c>
      <c r="N61" s="203"/>
      <c r="O61" s="203"/>
    </row>
    <row r="62" spans="1:15" s="18" customFormat="1" ht="15" customHeight="1" x14ac:dyDescent="0.25">
      <c r="A62" s="116"/>
      <c r="B62" s="109"/>
      <c r="C62" s="109"/>
      <c r="D62" s="109"/>
      <c r="E62" s="109"/>
      <c r="F62" s="109"/>
      <c r="G62" s="110"/>
      <c r="H62" s="110"/>
      <c r="I62" s="110"/>
      <c r="J62" s="107" t="str">
        <f t="shared" si="3"/>
        <v/>
      </c>
      <c r="K62" s="107"/>
      <c r="L62" s="107"/>
      <c r="M62" s="203" t="str">
        <f t="shared" si="4"/>
        <v/>
      </c>
      <c r="N62" s="203"/>
      <c r="O62" s="203"/>
    </row>
    <row r="63" spans="1:15" s="18" customFormat="1" ht="15" customHeight="1" x14ac:dyDescent="0.25">
      <c r="A63" s="116"/>
      <c r="B63" s="109"/>
      <c r="C63" s="109"/>
      <c r="D63" s="109"/>
      <c r="E63" s="109"/>
      <c r="F63" s="109"/>
      <c r="G63" s="110"/>
      <c r="H63" s="110"/>
      <c r="I63" s="110"/>
      <c r="J63" s="107" t="str">
        <f t="shared" si="3"/>
        <v/>
      </c>
      <c r="K63" s="107"/>
      <c r="L63" s="107"/>
      <c r="M63" s="203" t="str">
        <f t="shared" si="4"/>
        <v/>
      </c>
      <c r="N63" s="203"/>
      <c r="O63" s="203"/>
    </row>
    <row r="64" spans="1:15" s="18" customFormat="1" ht="15" customHeight="1" x14ac:dyDescent="0.25">
      <c r="A64" s="116"/>
      <c r="B64" s="109"/>
      <c r="C64" s="109"/>
      <c r="D64" s="109"/>
      <c r="E64" s="109"/>
      <c r="F64" s="109"/>
      <c r="G64" s="110"/>
      <c r="H64" s="110"/>
      <c r="I64" s="110"/>
      <c r="J64" s="107" t="str">
        <f t="shared" si="3"/>
        <v/>
      </c>
      <c r="K64" s="107"/>
      <c r="L64" s="107"/>
      <c r="M64" s="203" t="str">
        <f t="shared" si="4"/>
        <v/>
      </c>
      <c r="N64" s="203"/>
      <c r="O64" s="203"/>
    </row>
    <row r="65" spans="1:15" s="18" customFormat="1" ht="18" customHeight="1" x14ac:dyDescent="0.25">
      <c r="A65" s="123" t="s">
        <v>146</v>
      </c>
      <c r="B65" s="124"/>
      <c r="C65" s="124"/>
      <c r="D65" s="124"/>
      <c r="E65" s="124"/>
      <c r="F65" s="124"/>
      <c r="G65" s="125" t="str">
        <f>IF(SUM(G38:I64)=0,"",SUM(G38:I64))</f>
        <v/>
      </c>
      <c r="H65" s="125"/>
      <c r="I65" s="125"/>
      <c r="J65" s="129" t="str">
        <f>IF(SUM(J38:L64)=0,"",SUM(J38:L64))</f>
        <v/>
      </c>
      <c r="K65" s="129"/>
      <c r="L65" s="129"/>
      <c r="M65" s="128" t="str">
        <f>IF(SUM(M38:O64)=0,"",SUM(M38:O64))</f>
        <v/>
      </c>
      <c r="N65" s="128"/>
      <c r="O65" s="128"/>
    </row>
  </sheetData>
  <sheetProtection sheet="1" selectLockedCells="1"/>
  <customSheetViews>
    <customSheetView guid="{A19506B7-E9C2-4464-9F9D-AFEA7A431875}" showGridLines="0" outlineSymbols="0" zeroValues="0">
      <pane ySplit="2" topLeftCell="A3" activePane="bottomLeft" state="frozen"/>
      <selection pane="bottomLeft" activeCell="B7" sqref="B7:F7"/>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40">
    <mergeCell ref="A65:F65"/>
    <mergeCell ref="G65:I65"/>
    <mergeCell ref="J65:L65"/>
    <mergeCell ref="M65:O65"/>
    <mergeCell ref="A38:A64"/>
    <mergeCell ref="B39:F39"/>
    <mergeCell ref="G39:I39"/>
    <mergeCell ref="J63:L63"/>
    <mergeCell ref="B60:F60"/>
    <mergeCell ref="G60:I60"/>
    <mergeCell ref="J60:L60"/>
    <mergeCell ref="B63:F63"/>
    <mergeCell ref="M51:O51"/>
    <mergeCell ref="G48:I48"/>
    <mergeCell ref="J48:L48"/>
    <mergeCell ref="M48:O48"/>
    <mergeCell ref="G49:I49"/>
    <mergeCell ref="J49:L49"/>
    <mergeCell ref="B64:F64"/>
    <mergeCell ref="G64:I64"/>
    <mergeCell ref="J64:L64"/>
    <mergeCell ref="M64:O64"/>
    <mergeCell ref="B62:F62"/>
    <mergeCell ref="G62:I62"/>
    <mergeCell ref="J62:L62"/>
    <mergeCell ref="B58:F58"/>
    <mergeCell ref="M49:O49"/>
    <mergeCell ref="B50:F50"/>
    <mergeCell ref="G50:I50"/>
    <mergeCell ref="J50:L50"/>
    <mergeCell ref="M50:O50"/>
    <mergeCell ref="M63:O63"/>
    <mergeCell ref="M62:O62"/>
    <mergeCell ref="B51:F51"/>
    <mergeCell ref="G51:I51"/>
    <mergeCell ref="J51:L51"/>
    <mergeCell ref="M59:O59"/>
    <mergeCell ref="G58:I58"/>
    <mergeCell ref="J58:L58"/>
    <mergeCell ref="M58:O58"/>
    <mergeCell ref="M55:O55"/>
    <mergeCell ref="M57:O57"/>
    <mergeCell ref="B56:F56"/>
    <mergeCell ref="G63:I63"/>
    <mergeCell ref="B59:F59"/>
    <mergeCell ref="G59:I59"/>
    <mergeCell ref="J59:L59"/>
    <mergeCell ref="M60:O60"/>
    <mergeCell ref="B61:F61"/>
    <mergeCell ref="G61:I61"/>
    <mergeCell ref="J61:L61"/>
    <mergeCell ref="M61:O61"/>
    <mergeCell ref="G56:I56"/>
    <mergeCell ref="J56:L56"/>
    <mergeCell ref="M56:O56"/>
    <mergeCell ref="B57:F57"/>
    <mergeCell ref="G57:I57"/>
    <mergeCell ref="J57:L57"/>
    <mergeCell ref="B55:F55"/>
    <mergeCell ref="G55:I55"/>
    <mergeCell ref="J55:L55"/>
    <mergeCell ref="B46:F46"/>
    <mergeCell ref="G46:I46"/>
    <mergeCell ref="J46:L46"/>
    <mergeCell ref="M46:O46"/>
    <mergeCell ref="M53:O53"/>
    <mergeCell ref="B54:F54"/>
    <mergeCell ref="G54:I54"/>
    <mergeCell ref="J54:L54"/>
    <mergeCell ref="M54:O54"/>
    <mergeCell ref="B53:F53"/>
    <mergeCell ref="G53:I53"/>
    <mergeCell ref="J53:L53"/>
    <mergeCell ref="J52:L52"/>
    <mergeCell ref="M52:O52"/>
    <mergeCell ref="M47:O47"/>
    <mergeCell ref="B48:F48"/>
    <mergeCell ref="G47:I47"/>
    <mergeCell ref="J47:L47"/>
    <mergeCell ref="B52:F52"/>
    <mergeCell ref="G52:I52"/>
    <mergeCell ref="B47:F47"/>
    <mergeCell ref="B49:F49"/>
    <mergeCell ref="B43:F43"/>
    <mergeCell ref="G43:I43"/>
    <mergeCell ref="J43:L43"/>
    <mergeCell ref="M43:O43"/>
    <mergeCell ref="B42:F42"/>
    <mergeCell ref="G42:I42"/>
    <mergeCell ref="J42:L42"/>
    <mergeCell ref="M42:O42"/>
    <mergeCell ref="B45:F45"/>
    <mergeCell ref="G45:I45"/>
    <mergeCell ref="J45:L45"/>
    <mergeCell ref="M45:O45"/>
    <mergeCell ref="B44:F44"/>
    <mergeCell ref="G44:I44"/>
    <mergeCell ref="J44:L44"/>
    <mergeCell ref="M44:O44"/>
    <mergeCell ref="B41:F41"/>
    <mergeCell ref="G41:I41"/>
    <mergeCell ref="J41:L41"/>
    <mergeCell ref="M41:O41"/>
    <mergeCell ref="B38:F38"/>
    <mergeCell ref="G38:I38"/>
    <mergeCell ref="J38:L38"/>
    <mergeCell ref="J39:L39"/>
    <mergeCell ref="B40:F40"/>
    <mergeCell ref="G40:I40"/>
    <mergeCell ref="J40:L40"/>
    <mergeCell ref="M37:O37"/>
    <mergeCell ref="A37:F37"/>
    <mergeCell ref="M38:O38"/>
    <mergeCell ref="M39:O39"/>
    <mergeCell ref="M40:O40"/>
    <mergeCell ref="B32:F32"/>
    <mergeCell ref="G10:I10"/>
    <mergeCell ref="G37:I37"/>
    <mergeCell ref="J37:L37"/>
    <mergeCell ref="A33:F33"/>
    <mergeCell ref="G12:I12"/>
    <mergeCell ref="G13:I13"/>
    <mergeCell ref="B12:F12"/>
    <mergeCell ref="A35:O35"/>
    <mergeCell ref="G18:I18"/>
    <mergeCell ref="J33:L33"/>
    <mergeCell ref="G33:I33"/>
    <mergeCell ref="A34:O34"/>
    <mergeCell ref="M33:O33"/>
    <mergeCell ref="M21:O21"/>
    <mergeCell ref="G22:I22"/>
    <mergeCell ref="M32:O32"/>
    <mergeCell ref="M31:O31"/>
    <mergeCell ref="M28:O28"/>
    <mergeCell ref="M30:O30"/>
    <mergeCell ref="M23:O23"/>
    <mergeCell ref="M26:O26"/>
    <mergeCell ref="M24:O24"/>
    <mergeCell ref="M11:O11"/>
    <mergeCell ref="G17:I17"/>
    <mergeCell ref="G14:I14"/>
    <mergeCell ref="G21:I21"/>
    <mergeCell ref="G19:I19"/>
    <mergeCell ref="M15:O15"/>
    <mergeCell ref="M20:O20"/>
    <mergeCell ref="J14:L14"/>
    <mergeCell ref="M14:O14"/>
    <mergeCell ref="M18:O18"/>
    <mergeCell ref="J18:L18"/>
    <mergeCell ref="M17:O17"/>
    <mergeCell ref="J19:L19"/>
    <mergeCell ref="J15:L15"/>
    <mergeCell ref="J16:L16"/>
    <mergeCell ref="G20:I20"/>
    <mergeCell ref="G11:I11"/>
    <mergeCell ref="G15:I15"/>
    <mergeCell ref="G16:I16"/>
    <mergeCell ref="M9:O9"/>
    <mergeCell ref="M10:O10"/>
    <mergeCell ref="M13:O13"/>
    <mergeCell ref="J12:L12"/>
    <mergeCell ref="M12:O12"/>
    <mergeCell ref="M29:O29"/>
    <mergeCell ref="J17:L17"/>
    <mergeCell ref="M16:O16"/>
    <mergeCell ref="M19:O19"/>
    <mergeCell ref="M22:O22"/>
    <mergeCell ref="J13:L13"/>
    <mergeCell ref="J9:L9"/>
    <mergeCell ref="J11:L11"/>
    <mergeCell ref="M25:O25"/>
    <mergeCell ref="G8:I8"/>
    <mergeCell ref="J7:L7"/>
    <mergeCell ref="G6:I6"/>
    <mergeCell ref="J24:L24"/>
    <mergeCell ref="B21:F21"/>
    <mergeCell ref="B31:F31"/>
    <mergeCell ref="G31:I31"/>
    <mergeCell ref="B30:F30"/>
    <mergeCell ref="J29:L29"/>
    <mergeCell ref="B29:F29"/>
    <mergeCell ref="G30:I30"/>
    <mergeCell ref="G29:I29"/>
    <mergeCell ref="B6:F6"/>
    <mergeCell ref="B7:F7"/>
    <mergeCell ref="B8:F8"/>
    <mergeCell ref="B15:F15"/>
    <mergeCell ref="B16:F16"/>
    <mergeCell ref="B13:F13"/>
    <mergeCell ref="B14:F14"/>
    <mergeCell ref="B9:F9"/>
    <mergeCell ref="J21:L21"/>
    <mergeCell ref="M5:O5"/>
    <mergeCell ref="A5:F5"/>
    <mergeCell ref="J8:L8"/>
    <mergeCell ref="G5:I5"/>
    <mergeCell ref="J5:L5"/>
    <mergeCell ref="A6:A32"/>
    <mergeCell ref="G32:I32"/>
    <mergeCell ref="B10:F10"/>
    <mergeCell ref="J10:L10"/>
    <mergeCell ref="B11:F11"/>
    <mergeCell ref="J32:L32"/>
    <mergeCell ref="J30:L30"/>
    <mergeCell ref="J31:L31"/>
    <mergeCell ref="B23:F23"/>
    <mergeCell ref="G23:I23"/>
    <mergeCell ref="J28:L28"/>
    <mergeCell ref="J23:L23"/>
    <mergeCell ref="J26:L26"/>
    <mergeCell ref="G28:I28"/>
    <mergeCell ref="B22:F22"/>
    <mergeCell ref="M7:O7"/>
    <mergeCell ref="J6:L6"/>
    <mergeCell ref="G9:I9"/>
    <mergeCell ref="G7:I7"/>
    <mergeCell ref="A1:O2"/>
    <mergeCell ref="A3:O3"/>
    <mergeCell ref="M6:O6"/>
    <mergeCell ref="A36:O36"/>
    <mergeCell ref="A4:O4"/>
    <mergeCell ref="B27:F27"/>
    <mergeCell ref="G27:I27"/>
    <mergeCell ref="J27:L27"/>
    <mergeCell ref="M27:O27"/>
    <mergeCell ref="B24:F24"/>
    <mergeCell ref="G24:I24"/>
    <mergeCell ref="B28:F28"/>
    <mergeCell ref="G25:I25"/>
    <mergeCell ref="M8:O8"/>
    <mergeCell ref="B26:F26"/>
    <mergeCell ref="G26:I26"/>
    <mergeCell ref="B25:F25"/>
    <mergeCell ref="B19:F19"/>
    <mergeCell ref="B20:F20"/>
    <mergeCell ref="B17:F17"/>
    <mergeCell ref="B18:F18"/>
    <mergeCell ref="J25:L25"/>
    <mergeCell ref="J20:L20"/>
    <mergeCell ref="J22:L22"/>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1" manualBreakCount="1">
    <brk id="34" max="16383"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57"/>
  <sheetViews>
    <sheetView showGridLines="0" showZeros="0" showOutlineSymbols="0" topLeftCell="A136" zoomScaleNormal="100" workbookViewId="0">
      <selection activeCell="G122" sqref="G122:I122"/>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20" customWidth="1"/>
    <col min="8" max="8" width="8.7265625" style="21" customWidth="1"/>
    <col min="9" max="9" width="8.7265625" style="22" customWidth="1"/>
    <col min="10" max="13" width="8.7265625" style="11" customWidth="1"/>
    <col min="14" max="14" width="8.7265625" style="7" customWidth="1"/>
    <col min="15" max="15" width="8.7265625" style="23" customWidth="1"/>
    <col min="16" max="16384" width="10.7265625" style="11"/>
  </cols>
  <sheetData>
    <row r="1" spans="1:15" ht="22.5" customHeight="1" x14ac:dyDescent="0.25">
      <c r="A1" s="84" t="s">
        <v>227</v>
      </c>
      <c r="B1" s="84"/>
      <c r="C1" s="84"/>
      <c r="D1" s="84"/>
      <c r="E1" s="84"/>
      <c r="F1" s="84"/>
      <c r="G1" s="84"/>
      <c r="H1" s="84"/>
      <c r="I1" s="84"/>
      <c r="J1" s="84"/>
      <c r="K1" s="84"/>
      <c r="L1" s="84"/>
      <c r="M1" s="84"/>
      <c r="N1" s="84"/>
      <c r="O1" s="84"/>
    </row>
    <row r="2" spans="1:15" ht="16" customHeight="1" x14ac:dyDescent="0.25">
      <c r="A2" s="138"/>
      <c r="B2" s="138"/>
      <c r="C2" s="138"/>
      <c r="D2" s="138"/>
      <c r="E2" s="138"/>
      <c r="F2" s="138"/>
      <c r="G2" s="138"/>
      <c r="H2" s="138"/>
      <c r="I2" s="138"/>
      <c r="J2" s="138"/>
      <c r="K2" s="138"/>
      <c r="L2" s="138"/>
      <c r="M2" s="138"/>
      <c r="N2" s="138"/>
      <c r="O2" s="138"/>
    </row>
    <row r="3" spans="1:15" ht="32.15" customHeight="1" x14ac:dyDescent="0.25">
      <c r="A3" s="149" t="s">
        <v>170</v>
      </c>
      <c r="B3" s="150"/>
      <c r="C3" s="150"/>
      <c r="D3" s="150"/>
      <c r="E3" s="150"/>
      <c r="F3" s="150"/>
      <c r="G3" s="150"/>
      <c r="H3" s="150"/>
      <c r="I3" s="150"/>
      <c r="J3" s="150"/>
      <c r="K3" s="150"/>
      <c r="L3" s="150"/>
      <c r="M3" s="150"/>
      <c r="N3" s="150"/>
      <c r="O3" s="151"/>
    </row>
    <row r="4" spans="1:15" ht="15" customHeight="1" x14ac:dyDescent="0.25">
      <c r="A4" s="152"/>
      <c r="B4" s="152"/>
      <c r="C4" s="152"/>
      <c r="D4" s="152"/>
      <c r="E4" s="152"/>
      <c r="F4" s="152"/>
      <c r="G4" s="152"/>
      <c r="H4" s="152"/>
      <c r="I4" s="152"/>
      <c r="J4" s="152"/>
      <c r="K4" s="152"/>
      <c r="L4" s="152"/>
      <c r="M4" s="152"/>
      <c r="N4" s="152"/>
      <c r="O4" s="152"/>
    </row>
    <row r="5" spans="1:15" s="19" customFormat="1" ht="15" customHeight="1" x14ac:dyDescent="0.25">
      <c r="A5" s="119" t="s">
        <v>16</v>
      </c>
      <c r="B5" s="120"/>
      <c r="C5" s="120"/>
      <c r="D5" s="120"/>
      <c r="E5" s="120"/>
      <c r="F5" s="120"/>
      <c r="G5" s="146" t="s">
        <v>22</v>
      </c>
      <c r="H5" s="146"/>
      <c r="I5" s="146"/>
      <c r="J5" s="117" t="s">
        <v>23</v>
      </c>
      <c r="K5" s="117"/>
      <c r="L5" s="117"/>
      <c r="M5" s="117" t="s">
        <v>3</v>
      </c>
      <c r="N5" s="117"/>
      <c r="O5" s="118"/>
    </row>
    <row r="6" spans="1:15" s="18" customFormat="1" ht="15" customHeight="1" x14ac:dyDescent="0.25">
      <c r="A6" s="116"/>
      <c r="B6" s="137" t="s">
        <v>92</v>
      </c>
      <c r="C6" s="137"/>
      <c r="D6" s="137"/>
      <c r="E6" s="137"/>
      <c r="F6" s="137"/>
      <c r="G6" s="131"/>
      <c r="H6" s="131"/>
      <c r="I6" s="131"/>
      <c r="J6" s="134" t="str">
        <f t="shared" ref="J6:J13" si="0">IF(G6="","",G6*12)</f>
        <v/>
      </c>
      <c r="K6" s="134"/>
      <c r="L6" s="134"/>
      <c r="M6" s="135" t="str">
        <f t="shared" ref="M6:M13" si="1">IF(G6="","",J6/$J$157)</f>
        <v/>
      </c>
      <c r="N6" s="135"/>
      <c r="O6" s="135"/>
    </row>
    <row r="7" spans="1:15" s="18" customFormat="1" ht="15" customHeight="1" x14ac:dyDescent="0.25">
      <c r="A7" s="116"/>
      <c r="B7" s="137" t="s">
        <v>5</v>
      </c>
      <c r="C7" s="137"/>
      <c r="D7" s="137"/>
      <c r="E7" s="137"/>
      <c r="F7" s="137"/>
      <c r="G7" s="131"/>
      <c r="H7" s="131"/>
      <c r="I7" s="131"/>
      <c r="J7" s="134" t="str">
        <f t="shared" si="0"/>
        <v/>
      </c>
      <c r="K7" s="134"/>
      <c r="L7" s="134"/>
      <c r="M7" s="135" t="str">
        <f t="shared" si="1"/>
        <v/>
      </c>
      <c r="N7" s="135"/>
      <c r="O7" s="135"/>
    </row>
    <row r="8" spans="1:15" s="18" customFormat="1" ht="15" customHeight="1" x14ac:dyDescent="0.25">
      <c r="A8" s="116"/>
      <c r="B8" s="137" t="s">
        <v>36</v>
      </c>
      <c r="C8" s="137"/>
      <c r="D8" s="137"/>
      <c r="E8" s="137"/>
      <c r="F8" s="137"/>
      <c r="G8" s="131"/>
      <c r="H8" s="131"/>
      <c r="I8" s="131"/>
      <c r="J8" s="134" t="str">
        <f t="shared" si="0"/>
        <v/>
      </c>
      <c r="K8" s="134"/>
      <c r="L8" s="134"/>
      <c r="M8" s="135" t="str">
        <f t="shared" si="1"/>
        <v/>
      </c>
      <c r="N8" s="135"/>
      <c r="O8" s="135"/>
    </row>
    <row r="9" spans="1:15" s="18" customFormat="1" ht="15" customHeight="1" x14ac:dyDescent="0.25">
      <c r="A9" s="116"/>
      <c r="B9" s="137" t="s">
        <v>96</v>
      </c>
      <c r="C9" s="137"/>
      <c r="D9" s="137"/>
      <c r="E9" s="137"/>
      <c r="F9" s="137"/>
      <c r="G9" s="131"/>
      <c r="H9" s="131"/>
      <c r="I9" s="131"/>
      <c r="J9" s="134" t="str">
        <f t="shared" si="0"/>
        <v/>
      </c>
      <c r="K9" s="134"/>
      <c r="L9" s="134"/>
      <c r="M9" s="135" t="str">
        <f t="shared" si="1"/>
        <v/>
      </c>
      <c r="N9" s="135"/>
      <c r="O9" s="135"/>
    </row>
    <row r="10" spans="1:15" s="18" customFormat="1" ht="15" customHeight="1" x14ac:dyDescent="0.25">
      <c r="A10" s="116"/>
      <c r="B10" s="137" t="s">
        <v>97</v>
      </c>
      <c r="C10" s="137"/>
      <c r="D10" s="137"/>
      <c r="E10" s="137"/>
      <c r="F10" s="137"/>
      <c r="G10" s="131"/>
      <c r="H10" s="131"/>
      <c r="I10" s="131"/>
      <c r="J10" s="134" t="str">
        <f t="shared" si="0"/>
        <v/>
      </c>
      <c r="K10" s="134"/>
      <c r="L10" s="134"/>
      <c r="M10" s="135" t="str">
        <f t="shared" si="1"/>
        <v/>
      </c>
      <c r="N10" s="135"/>
      <c r="O10" s="135"/>
    </row>
    <row r="11" spans="1:15" s="18" customFormat="1" ht="15" customHeight="1" x14ac:dyDescent="0.25">
      <c r="A11" s="116"/>
      <c r="B11" s="153" t="s">
        <v>169</v>
      </c>
      <c r="C11" s="153"/>
      <c r="D11" s="153"/>
      <c r="E11" s="153"/>
      <c r="F11" s="153"/>
      <c r="G11" s="131"/>
      <c r="H11" s="131"/>
      <c r="I11" s="131"/>
      <c r="J11" s="134" t="str">
        <f t="shared" si="0"/>
        <v/>
      </c>
      <c r="K11" s="134"/>
      <c r="L11" s="134"/>
      <c r="M11" s="135" t="str">
        <f t="shared" si="1"/>
        <v/>
      </c>
      <c r="N11" s="135"/>
      <c r="O11" s="135"/>
    </row>
    <row r="12" spans="1:15" s="18" customFormat="1" ht="15" customHeight="1" x14ac:dyDescent="0.25">
      <c r="A12" s="116"/>
      <c r="B12" s="153" t="s">
        <v>169</v>
      </c>
      <c r="C12" s="153"/>
      <c r="D12" s="153"/>
      <c r="E12" s="153"/>
      <c r="F12" s="153"/>
      <c r="G12" s="131"/>
      <c r="H12" s="131"/>
      <c r="I12" s="131"/>
      <c r="J12" s="134" t="str">
        <f>IF(G12="","",G12*12)</f>
        <v/>
      </c>
      <c r="K12" s="134"/>
      <c r="L12" s="134"/>
      <c r="M12" s="135" t="str">
        <f t="shared" si="1"/>
        <v/>
      </c>
      <c r="N12" s="135"/>
      <c r="O12" s="135"/>
    </row>
    <row r="13" spans="1:15" s="18" customFormat="1" ht="15" customHeight="1" x14ac:dyDescent="0.25">
      <c r="A13" s="116"/>
      <c r="B13" s="153" t="s">
        <v>169</v>
      </c>
      <c r="C13" s="153"/>
      <c r="D13" s="153"/>
      <c r="E13" s="153"/>
      <c r="F13" s="153"/>
      <c r="G13" s="131"/>
      <c r="H13" s="131"/>
      <c r="I13" s="131"/>
      <c r="J13" s="134" t="str">
        <f t="shared" si="0"/>
        <v/>
      </c>
      <c r="K13" s="134"/>
      <c r="L13" s="134"/>
      <c r="M13" s="135" t="str">
        <f t="shared" si="1"/>
        <v/>
      </c>
      <c r="N13" s="135"/>
      <c r="O13" s="135"/>
    </row>
    <row r="14" spans="1:15" s="19" customFormat="1" ht="15" customHeight="1" x14ac:dyDescent="0.25">
      <c r="A14" s="123" t="s">
        <v>2</v>
      </c>
      <c r="B14" s="124"/>
      <c r="C14" s="124"/>
      <c r="D14" s="124"/>
      <c r="E14" s="124"/>
      <c r="F14" s="136"/>
      <c r="G14" s="125" t="str">
        <f>IF(SUM(G6:I13)=0,"",SUM(G6:I13))</f>
        <v/>
      </c>
      <c r="H14" s="125"/>
      <c r="I14" s="125"/>
      <c r="J14" s="125" t="str">
        <f>IF(SUM(J6:L13)=0,"",SUM(J6:L13))</f>
        <v/>
      </c>
      <c r="K14" s="125"/>
      <c r="L14" s="125"/>
      <c r="M14" s="139" t="str">
        <f>IF(SUM(M6:O13)=0,"",SUM(M6:O13))</f>
        <v/>
      </c>
      <c r="N14" s="139"/>
      <c r="O14" s="139"/>
    </row>
    <row r="15" spans="1:15" s="18" customFormat="1" ht="15" customHeight="1" x14ac:dyDescent="0.25">
      <c r="A15" s="147"/>
      <c r="B15" s="148"/>
      <c r="C15" s="148"/>
      <c r="D15" s="148"/>
      <c r="E15" s="148"/>
      <c r="F15" s="148"/>
      <c r="G15" s="148"/>
      <c r="H15" s="148"/>
      <c r="I15" s="148"/>
      <c r="J15" s="148"/>
      <c r="K15" s="148"/>
      <c r="L15" s="148"/>
      <c r="M15" s="148"/>
      <c r="N15" s="148"/>
      <c r="O15" s="148"/>
    </row>
    <row r="16" spans="1:15" s="18" customFormat="1" ht="15" customHeight="1" x14ac:dyDescent="0.25">
      <c r="A16" s="141" t="s">
        <v>114</v>
      </c>
      <c r="B16" s="142"/>
      <c r="C16" s="142"/>
      <c r="D16" s="142"/>
      <c r="E16" s="142"/>
      <c r="F16" s="142"/>
      <c r="G16" s="146" t="s">
        <v>22</v>
      </c>
      <c r="H16" s="146"/>
      <c r="I16" s="146"/>
      <c r="J16" s="117" t="s">
        <v>23</v>
      </c>
      <c r="K16" s="117"/>
      <c r="L16" s="117"/>
      <c r="M16" s="117" t="s">
        <v>3</v>
      </c>
      <c r="N16" s="117"/>
      <c r="O16" s="118"/>
    </row>
    <row r="17" spans="1:15" s="18" customFormat="1" ht="15" customHeight="1" x14ac:dyDescent="0.25">
      <c r="A17" s="116"/>
      <c r="B17" s="137" t="s">
        <v>44</v>
      </c>
      <c r="C17" s="137"/>
      <c r="D17" s="137"/>
      <c r="E17" s="137"/>
      <c r="F17" s="137"/>
      <c r="G17" s="131"/>
      <c r="H17" s="131"/>
      <c r="I17" s="131"/>
      <c r="J17" s="134" t="str">
        <f t="shared" ref="J17:J22" si="2">IF(G17="","",G17*12)</f>
        <v/>
      </c>
      <c r="K17" s="134"/>
      <c r="L17" s="134"/>
      <c r="M17" s="135" t="str">
        <f t="shared" ref="M17:M22" si="3">IF(G17="","",J17/$J$157)</f>
        <v/>
      </c>
      <c r="N17" s="135"/>
      <c r="O17" s="135"/>
    </row>
    <row r="18" spans="1:15" s="18" customFormat="1" ht="15" customHeight="1" x14ac:dyDescent="0.25">
      <c r="A18" s="116"/>
      <c r="B18" s="137" t="s">
        <v>162</v>
      </c>
      <c r="C18" s="137"/>
      <c r="D18" s="137"/>
      <c r="E18" s="137"/>
      <c r="F18" s="137"/>
      <c r="G18" s="131"/>
      <c r="H18" s="131"/>
      <c r="I18" s="131"/>
      <c r="J18" s="134" t="str">
        <f t="shared" si="2"/>
        <v/>
      </c>
      <c r="K18" s="134"/>
      <c r="L18" s="134"/>
      <c r="M18" s="135" t="str">
        <f t="shared" si="3"/>
        <v/>
      </c>
      <c r="N18" s="135"/>
      <c r="O18" s="135"/>
    </row>
    <row r="19" spans="1:15" s="18" customFormat="1" ht="15" customHeight="1" x14ac:dyDescent="0.25">
      <c r="A19" s="116"/>
      <c r="B19" s="137" t="s">
        <v>41</v>
      </c>
      <c r="C19" s="137"/>
      <c r="D19" s="137"/>
      <c r="E19" s="137"/>
      <c r="F19" s="137"/>
      <c r="G19" s="131"/>
      <c r="H19" s="131"/>
      <c r="I19" s="131"/>
      <c r="J19" s="134" t="str">
        <f t="shared" si="2"/>
        <v/>
      </c>
      <c r="K19" s="134"/>
      <c r="L19" s="134"/>
      <c r="M19" s="135" t="str">
        <f t="shared" si="3"/>
        <v/>
      </c>
      <c r="N19" s="135"/>
      <c r="O19" s="135"/>
    </row>
    <row r="20" spans="1:15" s="18" customFormat="1" ht="15" customHeight="1" x14ac:dyDescent="0.25">
      <c r="A20" s="116"/>
      <c r="B20" s="130" t="s">
        <v>169</v>
      </c>
      <c r="C20" s="130"/>
      <c r="D20" s="130"/>
      <c r="E20" s="130"/>
      <c r="F20" s="130"/>
      <c r="G20" s="131"/>
      <c r="H20" s="131"/>
      <c r="I20" s="131"/>
      <c r="J20" s="134" t="str">
        <f t="shared" si="2"/>
        <v/>
      </c>
      <c r="K20" s="134"/>
      <c r="L20" s="134"/>
      <c r="M20" s="135" t="str">
        <f t="shared" si="3"/>
        <v/>
      </c>
      <c r="N20" s="135"/>
      <c r="O20" s="135"/>
    </row>
    <row r="21" spans="1:15" s="18" customFormat="1" ht="15" customHeight="1" x14ac:dyDescent="0.25">
      <c r="A21" s="116"/>
      <c r="B21" s="130" t="s">
        <v>169</v>
      </c>
      <c r="C21" s="130"/>
      <c r="D21" s="130"/>
      <c r="E21" s="130"/>
      <c r="F21" s="130"/>
      <c r="G21" s="131"/>
      <c r="H21" s="131"/>
      <c r="I21" s="131"/>
      <c r="J21" s="134" t="str">
        <f t="shared" si="2"/>
        <v/>
      </c>
      <c r="K21" s="134"/>
      <c r="L21" s="134"/>
      <c r="M21" s="135" t="str">
        <f t="shared" si="3"/>
        <v/>
      </c>
      <c r="N21" s="135"/>
      <c r="O21" s="135"/>
    </row>
    <row r="22" spans="1:15" s="18" customFormat="1" ht="15" customHeight="1" x14ac:dyDescent="0.25">
      <c r="A22" s="116"/>
      <c r="B22" s="130" t="s">
        <v>169</v>
      </c>
      <c r="C22" s="130"/>
      <c r="D22" s="130"/>
      <c r="E22" s="130"/>
      <c r="F22" s="130"/>
      <c r="G22" s="131"/>
      <c r="H22" s="131"/>
      <c r="I22" s="131"/>
      <c r="J22" s="134" t="str">
        <f t="shared" si="2"/>
        <v/>
      </c>
      <c r="K22" s="134"/>
      <c r="L22" s="134"/>
      <c r="M22" s="135" t="str">
        <f t="shared" si="3"/>
        <v/>
      </c>
      <c r="N22" s="135"/>
      <c r="O22" s="135"/>
    </row>
    <row r="23" spans="1:15" s="18" customFormat="1" ht="15" customHeight="1" x14ac:dyDescent="0.25">
      <c r="A23" s="123" t="s">
        <v>2</v>
      </c>
      <c r="B23" s="124"/>
      <c r="C23" s="124"/>
      <c r="D23" s="124"/>
      <c r="E23" s="124"/>
      <c r="F23" s="136"/>
      <c r="G23" s="125" t="str">
        <f>IF(SUM(G17:I22)=0,"",SUM(G17:I22))</f>
        <v/>
      </c>
      <c r="H23" s="125"/>
      <c r="I23" s="125"/>
      <c r="J23" s="129" t="str">
        <f>IF(SUM(J17:L22)=0,"",SUM(J17:L22))</f>
        <v/>
      </c>
      <c r="K23" s="129"/>
      <c r="L23" s="129"/>
      <c r="M23" s="139" t="str">
        <f>IF(SUM(M17:O22)=0,"",SUM(M17:O22))</f>
        <v/>
      </c>
      <c r="N23" s="139"/>
      <c r="O23" s="139"/>
    </row>
    <row r="24" spans="1:15" s="18" customFormat="1" ht="15" customHeight="1" x14ac:dyDescent="0.25">
      <c r="A24" s="132"/>
      <c r="B24" s="133"/>
      <c r="C24" s="133"/>
      <c r="D24" s="133"/>
      <c r="E24" s="133"/>
      <c r="F24" s="133"/>
      <c r="G24" s="133"/>
      <c r="H24" s="133"/>
      <c r="I24" s="133"/>
      <c r="J24" s="133"/>
      <c r="K24" s="133"/>
      <c r="L24" s="133"/>
      <c r="M24" s="133"/>
      <c r="N24" s="133"/>
      <c r="O24" s="133"/>
    </row>
    <row r="25" spans="1:15" s="18" customFormat="1" ht="15" customHeight="1" x14ac:dyDescent="0.25">
      <c r="A25" s="119" t="s">
        <v>21</v>
      </c>
      <c r="B25" s="140"/>
      <c r="C25" s="140"/>
      <c r="D25" s="140"/>
      <c r="E25" s="140"/>
      <c r="F25" s="140"/>
      <c r="G25" s="146" t="s">
        <v>22</v>
      </c>
      <c r="H25" s="146"/>
      <c r="I25" s="146"/>
      <c r="J25" s="117" t="s">
        <v>23</v>
      </c>
      <c r="K25" s="117"/>
      <c r="L25" s="117"/>
      <c r="M25" s="117" t="s">
        <v>3</v>
      </c>
      <c r="N25" s="117"/>
      <c r="O25" s="118"/>
    </row>
    <row r="26" spans="1:15" s="18" customFormat="1" ht="15" customHeight="1" x14ac:dyDescent="0.25">
      <c r="A26" s="116"/>
      <c r="B26" s="137" t="s">
        <v>167</v>
      </c>
      <c r="C26" s="137"/>
      <c r="D26" s="137"/>
      <c r="E26" s="137"/>
      <c r="F26" s="137"/>
      <c r="G26" s="145">
        <f>IF(G27="",1805/12, "")</f>
        <v>150.41666666666666</v>
      </c>
      <c r="H26" s="145"/>
      <c r="I26" s="145"/>
      <c r="J26" s="134">
        <f>IF(G26="","",G26*12)</f>
        <v>1805</v>
      </c>
      <c r="K26" s="134"/>
      <c r="L26" s="134"/>
      <c r="M26" s="135">
        <f>IF(G26="","",J26/$J$157)</f>
        <v>1</v>
      </c>
      <c r="N26" s="135"/>
      <c r="O26" s="135"/>
    </row>
    <row r="27" spans="1:15" s="18" customFormat="1" ht="15" customHeight="1" x14ac:dyDescent="0.25">
      <c r="A27" s="116"/>
      <c r="B27" s="137" t="s">
        <v>168</v>
      </c>
      <c r="C27" s="137"/>
      <c r="D27" s="137"/>
      <c r="E27" s="137"/>
      <c r="F27" s="137"/>
      <c r="G27" s="131"/>
      <c r="H27" s="131"/>
      <c r="I27" s="131"/>
      <c r="J27" s="134" t="str">
        <f>IF(G27="","",G27*12)</f>
        <v/>
      </c>
      <c r="K27" s="134"/>
      <c r="L27" s="134"/>
      <c r="M27" s="135" t="str">
        <f>IF(G27="","",J27/$J$157)</f>
        <v/>
      </c>
      <c r="N27" s="135"/>
      <c r="O27" s="135"/>
    </row>
    <row r="28" spans="1:15" s="18" customFormat="1" ht="15" customHeight="1" x14ac:dyDescent="0.25">
      <c r="A28" s="123" t="s">
        <v>2</v>
      </c>
      <c r="B28" s="124"/>
      <c r="C28" s="124"/>
      <c r="D28" s="124"/>
      <c r="E28" s="124"/>
      <c r="F28" s="136"/>
      <c r="G28" s="125">
        <f>SUM(G26:I27)</f>
        <v>150.41666666666666</v>
      </c>
      <c r="H28" s="125"/>
      <c r="I28" s="125"/>
      <c r="J28" s="125">
        <f>SUM(J26:L27)</f>
        <v>1805</v>
      </c>
      <c r="K28" s="125"/>
      <c r="L28" s="125"/>
      <c r="M28" s="139">
        <f>SUM(M26:O27)</f>
        <v>1</v>
      </c>
      <c r="N28" s="139"/>
      <c r="O28" s="139"/>
    </row>
    <row r="29" spans="1:15" s="18" customFormat="1" ht="15" customHeight="1" x14ac:dyDescent="0.25">
      <c r="A29" s="132"/>
      <c r="B29" s="133"/>
      <c r="C29" s="133"/>
      <c r="D29" s="133"/>
      <c r="E29" s="133"/>
      <c r="F29" s="133"/>
      <c r="G29" s="133"/>
      <c r="H29" s="133"/>
      <c r="I29" s="133"/>
      <c r="J29" s="133"/>
      <c r="K29" s="133"/>
      <c r="L29" s="133"/>
      <c r="M29" s="133"/>
      <c r="N29" s="133"/>
      <c r="O29" s="133"/>
    </row>
    <row r="30" spans="1:15" s="18" customFormat="1" ht="15" customHeight="1" x14ac:dyDescent="0.25">
      <c r="A30" s="143" t="s">
        <v>24</v>
      </c>
      <c r="B30" s="144"/>
      <c r="C30" s="144"/>
      <c r="D30" s="144"/>
      <c r="E30" s="144"/>
      <c r="F30" s="144"/>
      <c r="G30" s="146" t="s">
        <v>22</v>
      </c>
      <c r="H30" s="146"/>
      <c r="I30" s="146"/>
      <c r="J30" s="117" t="s">
        <v>23</v>
      </c>
      <c r="K30" s="117"/>
      <c r="L30" s="117"/>
      <c r="M30" s="117" t="s">
        <v>3</v>
      </c>
      <c r="N30" s="117"/>
      <c r="O30" s="118"/>
    </row>
    <row r="31" spans="1:15" s="18" customFormat="1" ht="15" customHeight="1" x14ac:dyDescent="0.25">
      <c r="A31" s="116"/>
      <c r="B31" s="157" t="s">
        <v>112</v>
      </c>
      <c r="C31" s="157"/>
      <c r="D31" s="157"/>
      <c r="E31" s="157"/>
      <c r="F31" s="157"/>
      <c r="G31" s="131"/>
      <c r="H31" s="131"/>
      <c r="I31" s="131"/>
      <c r="J31" s="134" t="str">
        <f>IF(G31="","",G31*12)</f>
        <v/>
      </c>
      <c r="K31" s="134"/>
      <c r="L31" s="134"/>
      <c r="M31" s="135" t="str">
        <f>IF(G31="","",J31/$J$157)</f>
        <v/>
      </c>
      <c r="N31" s="135"/>
      <c r="O31" s="135"/>
    </row>
    <row r="32" spans="1:15" s="18" customFormat="1" ht="15" customHeight="1" x14ac:dyDescent="0.25">
      <c r="A32" s="116"/>
      <c r="B32" s="157" t="s">
        <v>156</v>
      </c>
      <c r="C32" s="157"/>
      <c r="D32" s="157"/>
      <c r="E32" s="157"/>
      <c r="F32" s="157"/>
      <c r="G32" s="158" t="str">
        <f>'Mitarbeiter|innen'!M22</f>
        <v/>
      </c>
      <c r="H32" s="158"/>
      <c r="I32" s="158"/>
      <c r="J32" s="134" t="str">
        <f>IF(G32="","",G32*12)</f>
        <v/>
      </c>
      <c r="K32" s="134"/>
      <c r="L32" s="134"/>
      <c r="M32" s="135" t="str">
        <f>IF(G32="","",J32/$J$157)</f>
        <v/>
      </c>
      <c r="N32" s="135"/>
      <c r="O32" s="135"/>
    </row>
    <row r="33" spans="1:15" s="18" customFormat="1" ht="15" customHeight="1" x14ac:dyDescent="0.25">
      <c r="A33" s="123" t="s">
        <v>2</v>
      </c>
      <c r="B33" s="124"/>
      <c r="C33" s="124"/>
      <c r="D33" s="124"/>
      <c r="E33" s="124"/>
      <c r="F33" s="136"/>
      <c r="G33" s="125" t="str">
        <f>IF(SUM(G31:G32)=0,"",SUM(G31:G32))</f>
        <v/>
      </c>
      <c r="H33" s="125"/>
      <c r="I33" s="125"/>
      <c r="J33" s="129" t="str">
        <f>IF(SUM(J31:L32)=0,"",SUM(J31:L32))</f>
        <v/>
      </c>
      <c r="K33" s="129"/>
      <c r="L33" s="129"/>
      <c r="M33" s="139" t="str">
        <f>IF(SUM(M31:O32)=0,"",SUM(M31:O32))</f>
        <v/>
      </c>
      <c r="N33" s="139"/>
      <c r="O33" s="139"/>
    </row>
    <row r="34" spans="1:15" s="18" customFormat="1" ht="15" customHeight="1" x14ac:dyDescent="0.25">
      <c r="A34" s="132"/>
      <c r="B34" s="133"/>
      <c r="C34" s="133"/>
      <c r="D34" s="133"/>
      <c r="E34" s="133"/>
      <c r="F34" s="133"/>
      <c r="G34" s="133"/>
      <c r="H34" s="133"/>
      <c r="I34" s="133"/>
      <c r="J34" s="133"/>
      <c r="K34" s="133"/>
      <c r="L34" s="133"/>
      <c r="M34" s="133"/>
      <c r="N34" s="133"/>
      <c r="O34" s="133"/>
    </row>
    <row r="35" spans="1:15" s="18" customFormat="1" ht="15" customHeight="1" x14ac:dyDescent="0.25">
      <c r="A35" s="143" t="s">
        <v>14</v>
      </c>
      <c r="B35" s="144"/>
      <c r="C35" s="144"/>
      <c r="D35" s="144"/>
      <c r="E35" s="144"/>
      <c r="F35" s="144"/>
      <c r="G35" s="154" t="s">
        <v>22</v>
      </c>
      <c r="H35" s="154"/>
      <c r="I35" s="155"/>
      <c r="J35" s="117" t="s">
        <v>23</v>
      </c>
      <c r="K35" s="117"/>
      <c r="L35" s="117"/>
      <c r="M35" s="117" t="s">
        <v>3</v>
      </c>
      <c r="N35" s="117"/>
      <c r="O35" s="118"/>
    </row>
    <row r="36" spans="1:15" s="18" customFormat="1" ht="15" customHeight="1" x14ac:dyDescent="0.25">
      <c r="A36" s="116"/>
      <c r="B36" s="156" t="s">
        <v>113</v>
      </c>
      <c r="C36" s="156"/>
      <c r="D36" s="156"/>
      <c r="E36" s="156"/>
      <c r="F36" s="156"/>
      <c r="G36" s="131"/>
      <c r="H36" s="131"/>
      <c r="I36" s="131"/>
      <c r="J36" s="134" t="str">
        <f>IF(G36="","",G36*12)</f>
        <v/>
      </c>
      <c r="K36" s="134"/>
      <c r="L36" s="134"/>
      <c r="M36" s="135" t="str">
        <f>IF(G36="","",J36/$J$157)</f>
        <v/>
      </c>
      <c r="N36" s="135"/>
      <c r="O36" s="135"/>
    </row>
    <row r="37" spans="1:15" s="18" customFormat="1" ht="15" customHeight="1" x14ac:dyDescent="0.25">
      <c r="A37" s="116"/>
      <c r="B37" s="156" t="s">
        <v>157</v>
      </c>
      <c r="C37" s="156"/>
      <c r="D37" s="156"/>
      <c r="E37" s="156"/>
      <c r="F37" s="156"/>
      <c r="G37" s="158" t="str">
        <f>IF(KfZ!L25="","",KfZ!L25/12)</f>
        <v/>
      </c>
      <c r="H37" s="158"/>
      <c r="I37" s="158"/>
      <c r="J37" s="134" t="str">
        <f>IF(G37="","",G37*12)</f>
        <v/>
      </c>
      <c r="K37" s="134"/>
      <c r="L37" s="134"/>
      <c r="M37" s="135" t="str">
        <f>IF(G37="","",J37/$J$157)</f>
        <v/>
      </c>
      <c r="N37" s="135"/>
      <c r="O37" s="135"/>
    </row>
    <row r="38" spans="1:15" s="18" customFormat="1" ht="15" customHeight="1" x14ac:dyDescent="0.25">
      <c r="A38" s="123" t="s">
        <v>2</v>
      </c>
      <c r="B38" s="124"/>
      <c r="C38" s="124"/>
      <c r="D38" s="124"/>
      <c r="E38" s="124"/>
      <c r="F38" s="136"/>
      <c r="G38" s="125" t="str">
        <f>IF(SUM(G36:G37)=0,"",SUM(G36:G37))</f>
        <v/>
      </c>
      <c r="H38" s="125"/>
      <c r="I38" s="125"/>
      <c r="J38" s="129" t="str">
        <f>IF(SUM(J36:L37)=0,"",SUM(J36:L37))</f>
        <v/>
      </c>
      <c r="K38" s="129"/>
      <c r="L38" s="129"/>
      <c r="M38" s="139" t="str">
        <f>IF(SUM(M36:O37)=0,"",SUM(M36:O37))</f>
        <v/>
      </c>
      <c r="N38" s="139"/>
      <c r="O38" s="139"/>
    </row>
    <row r="39" spans="1:15" s="18" customFormat="1" ht="15" customHeight="1" x14ac:dyDescent="0.25">
      <c r="A39" s="132"/>
      <c r="B39" s="133"/>
      <c r="C39" s="133"/>
      <c r="D39" s="133"/>
      <c r="E39" s="133"/>
      <c r="F39" s="133"/>
      <c r="G39" s="133"/>
      <c r="H39" s="133"/>
      <c r="I39" s="133"/>
      <c r="J39" s="133"/>
      <c r="K39" s="133"/>
      <c r="L39" s="133"/>
      <c r="M39" s="133"/>
      <c r="N39" s="133"/>
      <c r="O39" s="133"/>
    </row>
    <row r="40" spans="1:15" s="18" customFormat="1" ht="15" customHeight="1" x14ac:dyDescent="0.25">
      <c r="A40" s="119" t="s">
        <v>128</v>
      </c>
      <c r="B40" s="140"/>
      <c r="C40" s="140"/>
      <c r="D40" s="140"/>
      <c r="E40" s="140"/>
      <c r="F40" s="140"/>
      <c r="G40" s="146" t="s">
        <v>22</v>
      </c>
      <c r="H40" s="146"/>
      <c r="I40" s="146"/>
      <c r="J40" s="117" t="s">
        <v>23</v>
      </c>
      <c r="K40" s="117"/>
      <c r="L40" s="117"/>
      <c r="M40" s="117" t="s">
        <v>3</v>
      </c>
      <c r="N40" s="117"/>
      <c r="O40" s="118"/>
    </row>
    <row r="41" spans="1:15" s="18" customFormat="1" ht="15" customHeight="1" x14ac:dyDescent="0.25">
      <c r="A41" s="116"/>
      <c r="B41" s="137" t="s">
        <v>136</v>
      </c>
      <c r="C41" s="137"/>
      <c r="D41" s="137"/>
      <c r="E41" s="137"/>
      <c r="F41" s="137"/>
      <c r="G41" s="131"/>
      <c r="H41" s="131"/>
      <c r="I41" s="131"/>
      <c r="J41" s="134" t="str">
        <f t="shared" ref="J41:J48" si="4">IF(G41="","",G41*12)</f>
        <v/>
      </c>
      <c r="K41" s="134"/>
      <c r="L41" s="134"/>
      <c r="M41" s="135" t="str">
        <f t="shared" ref="M41:M48" si="5">IF(G41="","",J41/$J$157)</f>
        <v/>
      </c>
      <c r="N41" s="135"/>
      <c r="O41" s="135"/>
    </row>
    <row r="42" spans="1:15" s="18" customFormat="1" ht="15" customHeight="1" x14ac:dyDescent="0.25">
      <c r="A42" s="116"/>
      <c r="B42" s="137" t="s">
        <v>44</v>
      </c>
      <c r="C42" s="137"/>
      <c r="D42" s="137"/>
      <c r="E42" s="137"/>
      <c r="F42" s="137"/>
      <c r="G42" s="131"/>
      <c r="H42" s="131"/>
      <c r="I42" s="131"/>
      <c r="J42" s="134" t="str">
        <f t="shared" si="4"/>
        <v/>
      </c>
      <c r="K42" s="134"/>
      <c r="L42" s="134"/>
      <c r="M42" s="135" t="str">
        <f t="shared" si="5"/>
        <v/>
      </c>
      <c r="N42" s="135"/>
      <c r="O42" s="135"/>
    </row>
    <row r="43" spans="1:15" s="18" customFormat="1" ht="15" customHeight="1" x14ac:dyDescent="0.25">
      <c r="A43" s="116"/>
      <c r="B43" s="137" t="s">
        <v>162</v>
      </c>
      <c r="C43" s="137"/>
      <c r="D43" s="137"/>
      <c r="E43" s="137"/>
      <c r="F43" s="137"/>
      <c r="G43" s="131"/>
      <c r="H43" s="131"/>
      <c r="I43" s="131"/>
      <c r="J43" s="134" t="str">
        <f t="shared" si="4"/>
        <v/>
      </c>
      <c r="K43" s="134"/>
      <c r="L43" s="134"/>
      <c r="M43" s="135" t="str">
        <f t="shared" si="5"/>
        <v/>
      </c>
      <c r="N43" s="135"/>
      <c r="O43" s="135"/>
    </row>
    <row r="44" spans="1:15" s="18" customFormat="1" ht="15" customHeight="1" x14ac:dyDescent="0.25">
      <c r="A44" s="116"/>
      <c r="B44" s="67" t="s">
        <v>135</v>
      </c>
      <c r="C44" s="67"/>
      <c r="D44" s="67"/>
      <c r="E44" s="67"/>
      <c r="F44" s="67"/>
      <c r="G44" s="131"/>
      <c r="H44" s="131"/>
      <c r="I44" s="131"/>
      <c r="J44" s="134" t="str">
        <f t="shared" si="4"/>
        <v/>
      </c>
      <c r="K44" s="134"/>
      <c r="L44" s="134"/>
      <c r="M44" s="135" t="str">
        <f t="shared" si="5"/>
        <v/>
      </c>
      <c r="N44" s="135"/>
      <c r="O44" s="135"/>
    </row>
    <row r="45" spans="1:15" s="18" customFormat="1" ht="15" customHeight="1" x14ac:dyDescent="0.25">
      <c r="A45" s="116"/>
      <c r="B45" s="130" t="s">
        <v>169</v>
      </c>
      <c r="C45" s="130"/>
      <c r="D45" s="130"/>
      <c r="E45" s="130"/>
      <c r="F45" s="130"/>
      <c r="G45" s="131"/>
      <c r="H45" s="131"/>
      <c r="I45" s="131"/>
      <c r="J45" s="134" t="str">
        <f t="shared" si="4"/>
        <v/>
      </c>
      <c r="K45" s="134"/>
      <c r="L45" s="134"/>
      <c r="M45" s="135" t="str">
        <f t="shared" si="5"/>
        <v/>
      </c>
      <c r="N45" s="135"/>
      <c r="O45" s="135"/>
    </row>
    <row r="46" spans="1:15" s="18" customFormat="1" ht="15" customHeight="1" x14ac:dyDescent="0.25">
      <c r="A46" s="116"/>
      <c r="B46" s="130" t="s">
        <v>169</v>
      </c>
      <c r="C46" s="130"/>
      <c r="D46" s="130"/>
      <c r="E46" s="130"/>
      <c r="F46" s="130"/>
      <c r="G46" s="131"/>
      <c r="H46" s="131"/>
      <c r="I46" s="131"/>
      <c r="J46" s="134" t="str">
        <f t="shared" si="4"/>
        <v/>
      </c>
      <c r="K46" s="134"/>
      <c r="L46" s="134"/>
      <c r="M46" s="135" t="str">
        <f t="shared" si="5"/>
        <v/>
      </c>
      <c r="N46" s="135"/>
      <c r="O46" s="135"/>
    </row>
    <row r="47" spans="1:15" s="18" customFormat="1" ht="15" customHeight="1" x14ac:dyDescent="0.25">
      <c r="A47" s="116"/>
      <c r="B47" s="130" t="s">
        <v>169</v>
      </c>
      <c r="C47" s="130"/>
      <c r="D47" s="130"/>
      <c r="E47" s="130"/>
      <c r="F47" s="130"/>
      <c r="G47" s="131"/>
      <c r="H47" s="131"/>
      <c r="I47" s="131"/>
      <c r="J47" s="134" t="str">
        <f t="shared" si="4"/>
        <v/>
      </c>
      <c r="K47" s="134"/>
      <c r="L47" s="134"/>
      <c r="M47" s="135" t="str">
        <f t="shared" si="5"/>
        <v/>
      </c>
      <c r="N47" s="135"/>
      <c r="O47" s="135"/>
    </row>
    <row r="48" spans="1:15" s="18" customFormat="1" ht="15" customHeight="1" x14ac:dyDescent="0.25">
      <c r="A48" s="116"/>
      <c r="B48" s="130" t="s">
        <v>169</v>
      </c>
      <c r="C48" s="130"/>
      <c r="D48" s="130"/>
      <c r="E48" s="130"/>
      <c r="F48" s="130"/>
      <c r="G48" s="131"/>
      <c r="H48" s="131"/>
      <c r="I48" s="131"/>
      <c r="J48" s="134" t="str">
        <f t="shared" si="4"/>
        <v/>
      </c>
      <c r="K48" s="134"/>
      <c r="L48" s="134"/>
      <c r="M48" s="135" t="str">
        <f t="shared" si="5"/>
        <v/>
      </c>
      <c r="N48" s="135"/>
      <c r="O48" s="135"/>
    </row>
    <row r="49" spans="1:15" s="18" customFormat="1" ht="15" customHeight="1" x14ac:dyDescent="0.25">
      <c r="A49" s="123" t="s">
        <v>2</v>
      </c>
      <c r="B49" s="124"/>
      <c r="C49" s="124"/>
      <c r="D49" s="124"/>
      <c r="E49" s="124"/>
      <c r="F49" s="136"/>
      <c r="G49" s="125" t="str">
        <f>IF(SUM(G41:I48)=0,"",SUM(G41:I48))</f>
        <v/>
      </c>
      <c r="H49" s="125"/>
      <c r="I49" s="125"/>
      <c r="J49" s="129" t="str">
        <f>IF(SUM(J41:L48)=0,"",SUM(J41:L48))</f>
        <v/>
      </c>
      <c r="K49" s="129"/>
      <c r="L49" s="129"/>
      <c r="M49" s="139" t="str">
        <f>IF(SUM(M41:O48)=0,"",SUM(M41:O48))</f>
        <v/>
      </c>
      <c r="N49" s="139"/>
      <c r="O49" s="139"/>
    </row>
    <row r="50" spans="1:15" s="18" customFormat="1" ht="15" customHeight="1" x14ac:dyDescent="0.25">
      <c r="A50" s="132"/>
      <c r="B50" s="133"/>
      <c r="C50" s="133"/>
      <c r="D50" s="133"/>
      <c r="E50" s="133"/>
      <c r="F50" s="133"/>
      <c r="G50" s="133"/>
      <c r="H50" s="133"/>
      <c r="I50" s="133"/>
      <c r="J50" s="133"/>
      <c r="K50" s="133"/>
      <c r="L50" s="133"/>
      <c r="M50" s="133"/>
      <c r="N50" s="133"/>
      <c r="O50" s="133"/>
    </row>
    <row r="51" spans="1:15" s="18" customFormat="1" ht="15" customHeight="1" x14ac:dyDescent="0.25">
      <c r="A51" s="119" t="s">
        <v>0</v>
      </c>
      <c r="B51" s="140"/>
      <c r="C51" s="140"/>
      <c r="D51" s="140"/>
      <c r="E51" s="140"/>
      <c r="F51" s="140"/>
      <c r="G51" s="146" t="s">
        <v>22</v>
      </c>
      <c r="H51" s="146"/>
      <c r="I51" s="146"/>
      <c r="J51" s="117" t="s">
        <v>23</v>
      </c>
      <c r="K51" s="117"/>
      <c r="L51" s="117"/>
      <c r="M51" s="117" t="s">
        <v>3</v>
      </c>
      <c r="N51" s="117"/>
      <c r="O51" s="118"/>
    </row>
    <row r="52" spans="1:15" s="18" customFormat="1" ht="15" customHeight="1" x14ac:dyDescent="0.25">
      <c r="A52" s="116"/>
      <c r="B52" s="137" t="s">
        <v>39</v>
      </c>
      <c r="C52" s="137"/>
      <c r="D52" s="137"/>
      <c r="E52" s="137"/>
      <c r="F52" s="137"/>
      <c r="G52" s="131"/>
      <c r="H52" s="131"/>
      <c r="I52" s="131"/>
      <c r="J52" s="134" t="str">
        <f t="shared" ref="J52:J57" si="6">IF(G52="","",G52*12)</f>
        <v/>
      </c>
      <c r="K52" s="134"/>
      <c r="L52" s="134"/>
      <c r="M52" s="135" t="str">
        <f t="shared" ref="M52:M58" si="7">IF(G52="","",J52/$J$157)</f>
        <v/>
      </c>
      <c r="N52" s="135"/>
      <c r="O52" s="135"/>
    </row>
    <row r="53" spans="1:15" s="18" customFormat="1" ht="15" customHeight="1" x14ac:dyDescent="0.25">
      <c r="A53" s="116"/>
      <c r="B53" s="137" t="s">
        <v>38</v>
      </c>
      <c r="C53" s="137"/>
      <c r="D53" s="137"/>
      <c r="E53" s="137"/>
      <c r="F53" s="137"/>
      <c r="G53" s="131"/>
      <c r="H53" s="131"/>
      <c r="I53" s="131"/>
      <c r="J53" s="134" t="str">
        <f t="shared" si="6"/>
        <v/>
      </c>
      <c r="K53" s="134"/>
      <c r="L53" s="134"/>
      <c r="M53" s="135" t="str">
        <f t="shared" si="7"/>
        <v/>
      </c>
      <c r="N53" s="135"/>
      <c r="O53" s="135"/>
    </row>
    <row r="54" spans="1:15" s="18" customFormat="1" ht="15" customHeight="1" x14ac:dyDescent="0.25">
      <c r="A54" s="116"/>
      <c r="B54" s="137" t="s">
        <v>162</v>
      </c>
      <c r="C54" s="137"/>
      <c r="D54" s="137"/>
      <c r="E54" s="137"/>
      <c r="F54" s="137"/>
      <c r="G54" s="131"/>
      <c r="H54" s="131"/>
      <c r="I54" s="131"/>
      <c r="J54" s="134" t="str">
        <f t="shared" si="6"/>
        <v/>
      </c>
      <c r="K54" s="134"/>
      <c r="L54" s="134"/>
      <c r="M54" s="135" t="str">
        <f t="shared" si="7"/>
        <v/>
      </c>
      <c r="N54" s="135"/>
      <c r="O54" s="135"/>
    </row>
    <row r="55" spans="1:15" s="18" customFormat="1" ht="15" customHeight="1" x14ac:dyDescent="0.25">
      <c r="A55" s="116"/>
      <c r="B55" s="137" t="s">
        <v>41</v>
      </c>
      <c r="C55" s="137"/>
      <c r="D55" s="137"/>
      <c r="E55" s="137"/>
      <c r="F55" s="137"/>
      <c r="G55" s="131"/>
      <c r="H55" s="131"/>
      <c r="I55" s="131"/>
      <c r="J55" s="134" t="str">
        <f t="shared" si="6"/>
        <v/>
      </c>
      <c r="K55" s="134"/>
      <c r="L55" s="134"/>
      <c r="M55" s="135" t="str">
        <f t="shared" si="7"/>
        <v/>
      </c>
      <c r="N55" s="135"/>
      <c r="O55" s="135"/>
    </row>
    <row r="56" spans="1:15" s="18" customFormat="1" ht="15" customHeight="1" x14ac:dyDescent="0.25">
      <c r="A56" s="116"/>
      <c r="B56" s="137" t="s">
        <v>40</v>
      </c>
      <c r="C56" s="137"/>
      <c r="D56" s="137"/>
      <c r="E56" s="137"/>
      <c r="F56" s="137"/>
      <c r="G56" s="131"/>
      <c r="H56" s="131"/>
      <c r="I56" s="131"/>
      <c r="J56" s="134" t="str">
        <f t="shared" si="6"/>
        <v/>
      </c>
      <c r="K56" s="134"/>
      <c r="L56" s="134"/>
      <c r="M56" s="135" t="str">
        <f t="shared" si="7"/>
        <v/>
      </c>
      <c r="N56" s="135"/>
      <c r="O56" s="135"/>
    </row>
    <row r="57" spans="1:15" s="18" customFormat="1" ht="15" customHeight="1" x14ac:dyDescent="0.25">
      <c r="A57" s="116"/>
      <c r="B57" s="130" t="s">
        <v>169</v>
      </c>
      <c r="C57" s="130"/>
      <c r="D57" s="130"/>
      <c r="E57" s="130"/>
      <c r="F57" s="130"/>
      <c r="G57" s="131"/>
      <c r="H57" s="131"/>
      <c r="I57" s="131"/>
      <c r="J57" s="134" t="str">
        <f t="shared" si="6"/>
        <v/>
      </c>
      <c r="K57" s="134"/>
      <c r="L57" s="134"/>
      <c r="M57" s="135" t="str">
        <f t="shared" si="7"/>
        <v/>
      </c>
      <c r="N57" s="135"/>
      <c r="O57" s="135"/>
    </row>
    <row r="58" spans="1:15" s="18" customFormat="1" ht="15" customHeight="1" x14ac:dyDescent="0.25">
      <c r="A58" s="68"/>
      <c r="B58" s="130" t="s">
        <v>169</v>
      </c>
      <c r="C58" s="130"/>
      <c r="D58" s="130"/>
      <c r="E58" s="130"/>
      <c r="F58" s="130"/>
      <c r="G58" s="131"/>
      <c r="H58" s="131"/>
      <c r="I58" s="131"/>
      <c r="J58" s="134" t="str">
        <f>IF(G58="","",G58*12)</f>
        <v/>
      </c>
      <c r="K58" s="134"/>
      <c r="L58" s="134"/>
      <c r="M58" s="135" t="str">
        <f t="shared" si="7"/>
        <v/>
      </c>
      <c r="N58" s="135"/>
      <c r="O58" s="135"/>
    </row>
    <row r="59" spans="1:15" s="18" customFormat="1" ht="15" customHeight="1" x14ac:dyDescent="0.25">
      <c r="A59" s="123" t="s">
        <v>2</v>
      </c>
      <c r="B59" s="124"/>
      <c r="C59" s="124"/>
      <c r="D59" s="124"/>
      <c r="E59" s="124"/>
      <c r="F59" s="136"/>
      <c r="G59" s="125" t="str">
        <f>IF(SUM(G52:I58)=0,"",SUM(G52:I58))</f>
        <v/>
      </c>
      <c r="H59" s="125"/>
      <c r="I59" s="125"/>
      <c r="J59" s="129" t="str">
        <f>IF(SUM(J52:L58)=0,"",SUM(J52:L58))</f>
        <v/>
      </c>
      <c r="K59" s="129"/>
      <c r="L59" s="129"/>
      <c r="M59" s="139" t="str">
        <f>IF(SUM(M52:O58)=0,"",SUM(M52:O58))</f>
        <v/>
      </c>
      <c r="N59" s="139"/>
      <c r="O59" s="139"/>
    </row>
    <row r="60" spans="1:15" s="18" customFormat="1" ht="15" customHeight="1" x14ac:dyDescent="0.25">
      <c r="A60" s="132"/>
      <c r="B60" s="133"/>
      <c r="C60" s="133"/>
      <c r="D60" s="133"/>
      <c r="E60" s="133"/>
      <c r="F60" s="133"/>
      <c r="G60" s="133"/>
      <c r="H60" s="133"/>
      <c r="I60" s="133"/>
      <c r="J60" s="133"/>
      <c r="K60" s="133"/>
      <c r="L60" s="133"/>
      <c r="M60" s="133"/>
      <c r="N60" s="133"/>
      <c r="O60" s="133"/>
    </row>
    <row r="61" spans="1:15" s="18" customFormat="1" ht="15" customHeight="1" x14ac:dyDescent="0.25">
      <c r="A61" s="119" t="s">
        <v>90</v>
      </c>
      <c r="B61" s="140"/>
      <c r="C61" s="140"/>
      <c r="D61" s="140"/>
      <c r="E61" s="140"/>
      <c r="F61" s="140"/>
      <c r="G61" s="146" t="s">
        <v>22</v>
      </c>
      <c r="H61" s="146"/>
      <c r="I61" s="146"/>
      <c r="J61" s="117" t="s">
        <v>23</v>
      </c>
      <c r="K61" s="117"/>
      <c r="L61" s="117"/>
      <c r="M61" s="117" t="s">
        <v>3</v>
      </c>
      <c r="N61" s="117"/>
      <c r="O61" s="118"/>
    </row>
    <row r="62" spans="1:15" s="18" customFormat="1" ht="15" customHeight="1" x14ac:dyDescent="0.25">
      <c r="A62" s="116"/>
      <c r="B62" s="137" t="s">
        <v>58</v>
      </c>
      <c r="C62" s="137"/>
      <c r="D62" s="137"/>
      <c r="E62" s="137"/>
      <c r="F62" s="137"/>
      <c r="G62" s="131"/>
      <c r="H62" s="131"/>
      <c r="I62" s="131"/>
      <c r="J62" s="134" t="str">
        <f>IF(G62="","",G62*12)</f>
        <v/>
      </c>
      <c r="K62" s="134"/>
      <c r="L62" s="134"/>
      <c r="M62" s="135" t="str">
        <f>IF(G62="","",J62/$J$157)</f>
        <v/>
      </c>
      <c r="N62" s="135"/>
      <c r="O62" s="135"/>
    </row>
    <row r="63" spans="1:15" s="18" customFormat="1" ht="15" customHeight="1" x14ac:dyDescent="0.25">
      <c r="A63" s="116"/>
      <c r="B63" s="159" t="s">
        <v>130</v>
      </c>
      <c r="C63" s="159"/>
      <c r="D63" s="159"/>
      <c r="E63" s="159"/>
      <c r="F63" s="159"/>
      <c r="G63" s="131"/>
      <c r="H63" s="131"/>
      <c r="I63" s="131"/>
      <c r="J63" s="134" t="str">
        <f>IF(G63="","",G63*12)</f>
        <v/>
      </c>
      <c r="K63" s="134"/>
      <c r="L63" s="134"/>
      <c r="M63" s="135" t="str">
        <f>IF(G63="","",J63/$J$157)</f>
        <v/>
      </c>
      <c r="N63" s="135"/>
      <c r="O63" s="135"/>
    </row>
    <row r="64" spans="1:15" s="18" customFormat="1" ht="15" customHeight="1" x14ac:dyDescent="0.25">
      <c r="A64" s="123" t="s">
        <v>2</v>
      </c>
      <c r="B64" s="124"/>
      <c r="C64" s="124"/>
      <c r="D64" s="124"/>
      <c r="E64" s="124"/>
      <c r="F64" s="136"/>
      <c r="G64" s="125" t="str">
        <f>IF(SUM(G62:I63)=0,"",SUM(G62:I63))</f>
        <v/>
      </c>
      <c r="H64" s="125"/>
      <c r="I64" s="125"/>
      <c r="J64" s="129" t="str">
        <f>IF(SUM(J62:L63)=0,"",SUM(J62:L63))</f>
        <v/>
      </c>
      <c r="K64" s="129"/>
      <c r="L64" s="129"/>
      <c r="M64" s="139" t="str">
        <f>IF(SUM(M62:O63)=0,"",SUM(M62:O63))</f>
        <v/>
      </c>
      <c r="N64" s="139"/>
      <c r="O64" s="139"/>
    </row>
    <row r="65" spans="1:15" s="19" customFormat="1" ht="15" customHeight="1" x14ac:dyDescent="0.25">
      <c r="A65" s="132"/>
      <c r="B65" s="133"/>
      <c r="C65" s="133"/>
      <c r="D65" s="133"/>
      <c r="E65" s="133"/>
      <c r="F65" s="133"/>
      <c r="G65" s="133"/>
      <c r="H65" s="133"/>
      <c r="I65" s="133"/>
      <c r="J65" s="133"/>
      <c r="K65" s="133"/>
      <c r="L65" s="133"/>
      <c r="M65" s="133"/>
      <c r="N65" s="133"/>
      <c r="O65" s="133"/>
    </row>
    <row r="66" spans="1:15" s="18" customFormat="1" ht="15" customHeight="1" x14ac:dyDescent="0.25">
      <c r="A66" s="119" t="s">
        <v>1</v>
      </c>
      <c r="B66" s="140"/>
      <c r="C66" s="140"/>
      <c r="D66" s="140"/>
      <c r="E66" s="140"/>
      <c r="F66" s="140"/>
      <c r="G66" s="146" t="s">
        <v>22</v>
      </c>
      <c r="H66" s="146"/>
      <c r="I66" s="146"/>
      <c r="J66" s="117" t="s">
        <v>23</v>
      </c>
      <c r="K66" s="117"/>
      <c r="L66" s="117"/>
      <c r="M66" s="117" t="s">
        <v>3</v>
      </c>
      <c r="N66" s="117"/>
      <c r="O66" s="118"/>
    </row>
    <row r="67" spans="1:15" s="18" customFormat="1" ht="15" customHeight="1" x14ac:dyDescent="0.25">
      <c r="A67" s="116"/>
      <c r="B67" s="137" t="s">
        <v>85</v>
      </c>
      <c r="C67" s="137"/>
      <c r="D67" s="137"/>
      <c r="E67" s="137"/>
      <c r="F67" s="137"/>
      <c r="G67" s="131"/>
      <c r="H67" s="131"/>
      <c r="I67" s="131"/>
      <c r="J67" s="134" t="str">
        <f t="shared" ref="J67:J76" si="8">IF(G67="","",G67*12)</f>
        <v/>
      </c>
      <c r="K67" s="134"/>
      <c r="L67" s="134"/>
      <c r="M67" s="135" t="str">
        <f t="shared" ref="M67:M76" si="9">IF(G67="","",J67/$J$157)</f>
        <v/>
      </c>
      <c r="N67" s="135"/>
      <c r="O67" s="135"/>
    </row>
    <row r="68" spans="1:15" s="18" customFormat="1" ht="15" customHeight="1" x14ac:dyDescent="0.25">
      <c r="A68" s="116"/>
      <c r="B68" s="137" t="s">
        <v>52</v>
      </c>
      <c r="C68" s="137"/>
      <c r="D68" s="137"/>
      <c r="E68" s="137"/>
      <c r="F68" s="137"/>
      <c r="G68" s="131"/>
      <c r="H68" s="131"/>
      <c r="I68" s="131"/>
      <c r="J68" s="134" t="str">
        <f t="shared" si="8"/>
        <v/>
      </c>
      <c r="K68" s="134"/>
      <c r="L68" s="134"/>
      <c r="M68" s="135" t="str">
        <f t="shared" si="9"/>
        <v/>
      </c>
      <c r="N68" s="135"/>
      <c r="O68" s="135"/>
    </row>
    <row r="69" spans="1:15" s="18" customFormat="1" ht="15" customHeight="1" x14ac:dyDescent="0.25">
      <c r="A69" s="116"/>
      <c r="B69" s="137" t="s">
        <v>93</v>
      </c>
      <c r="C69" s="137"/>
      <c r="D69" s="137"/>
      <c r="E69" s="137"/>
      <c r="F69" s="137"/>
      <c r="G69" s="131"/>
      <c r="H69" s="131"/>
      <c r="I69" s="131"/>
      <c r="J69" s="134" t="str">
        <f t="shared" si="8"/>
        <v/>
      </c>
      <c r="K69" s="134"/>
      <c r="L69" s="134"/>
      <c r="M69" s="135" t="str">
        <f t="shared" si="9"/>
        <v/>
      </c>
      <c r="N69" s="135"/>
      <c r="O69" s="135"/>
    </row>
    <row r="70" spans="1:15" s="18" customFormat="1" ht="15" customHeight="1" x14ac:dyDescent="0.25">
      <c r="A70" s="116"/>
      <c r="B70" s="137" t="s">
        <v>53</v>
      </c>
      <c r="C70" s="137"/>
      <c r="D70" s="137"/>
      <c r="E70" s="137"/>
      <c r="F70" s="137"/>
      <c r="G70" s="131"/>
      <c r="H70" s="131"/>
      <c r="I70" s="131"/>
      <c r="J70" s="134" t="str">
        <f t="shared" si="8"/>
        <v/>
      </c>
      <c r="K70" s="134"/>
      <c r="L70" s="134"/>
      <c r="M70" s="135" t="str">
        <f t="shared" si="9"/>
        <v/>
      </c>
      <c r="N70" s="135"/>
      <c r="O70" s="135"/>
    </row>
    <row r="71" spans="1:15" s="18" customFormat="1" ht="15" customHeight="1" x14ac:dyDescent="0.25">
      <c r="A71" s="116"/>
      <c r="B71" s="137" t="s">
        <v>54</v>
      </c>
      <c r="C71" s="137"/>
      <c r="D71" s="137"/>
      <c r="E71" s="137"/>
      <c r="F71" s="137"/>
      <c r="G71" s="131"/>
      <c r="H71" s="131"/>
      <c r="I71" s="131"/>
      <c r="J71" s="134" t="str">
        <f t="shared" si="8"/>
        <v/>
      </c>
      <c r="K71" s="134"/>
      <c r="L71" s="134"/>
      <c r="M71" s="135" t="str">
        <f t="shared" si="9"/>
        <v/>
      </c>
      <c r="N71" s="135"/>
      <c r="O71" s="135"/>
    </row>
    <row r="72" spans="1:15" s="18" customFormat="1" ht="15" customHeight="1" x14ac:dyDescent="0.25">
      <c r="A72" s="116"/>
      <c r="B72" s="137" t="s">
        <v>6</v>
      </c>
      <c r="C72" s="137"/>
      <c r="D72" s="137"/>
      <c r="E72" s="137"/>
      <c r="F72" s="137"/>
      <c r="G72" s="131"/>
      <c r="H72" s="131"/>
      <c r="I72" s="131"/>
      <c r="J72" s="134" t="str">
        <f t="shared" si="8"/>
        <v/>
      </c>
      <c r="K72" s="134"/>
      <c r="L72" s="134"/>
      <c r="M72" s="135" t="str">
        <f t="shared" si="9"/>
        <v/>
      </c>
      <c r="N72" s="135"/>
      <c r="O72" s="135"/>
    </row>
    <row r="73" spans="1:15" s="18" customFormat="1" ht="15" customHeight="1" x14ac:dyDescent="0.25">
      <c r="A73" s="116"/>
      <c r="B73" s="137" t="s">
        <v>7</v>
      </c>
      <c r="C73" s="137"/>
      <c r="D73" s="137"/>
      <c r="E73" s="137"/>
      <c r="F73" s="137"/>
      <c r="G73" s="131"/>
      <c r="H73" s="131"/>
      <c r="I73" s="131"/>
      <c r="J73" s="134" t="str">
        <f t="shared" si="8"/>
        <v/>
      </c>
      <c r="K73" s="134"/>
      <c r="L73" s="134"/>
      <c r="M73" s="135" t="str">
        <f t="shared" si="9"/>
        <v/>
      </c>
      <c r="N73" s="135"/>
      <c r="O73" s="135"/>
    </row>
    <row r="74" spans="1:15" s="18" customFormat="1" ht="15" customHeight="1" x14ac:dyDescent="0.25">
      <c r="A74" s="116"/>
      <c r="B74" s="130" t="s">
        <v>169</v>
      </c>
      <c r="C74" s="130"/>
      <c r="D74" s="130"/>
      <c r="E74" s="130"/>
      <c r="F74" s="130"/>
      <c r="G74" s="131"/>
      <c r="H74" s="131"/>
      <c r="I74" s="131"/>
      <c r="J74" s="134" t="str">
        <f t="shared" si="8"/>
        <v/>
      </c>
      <c r="K74" s="134"/>
      <c r="L74" s="134"/>
      <c r="M74" s="135" t="str">
        <f t="shared" si="9"/>
        <v/>
      </c>
      <c r="N74" s="135"/>
      <c r="O74" s="135"/>
    </row>
    <row r="75" spans="1:15" s="18" customFormat="1" ht="15" customHeight="1" x14ac:dyDescent="0.25">
      <c r="A75" s="116"/>
      <c r="B75" s="130" t="s">
        <v>169</v>
      </c>
      <c r="C75" s="130"/>
      <c r="D75" s="130"/>
      <c r="E75" s="130"/>
      <c r="F75" s="130"/>
      <c r="G75" s="131"/>
      <c r="H75" s="131"/>
      <c r="I75" s="131"/>
      <c r="J75" s="134" t="str">
        <f>IF(G75="","",G75*12)</f>
        <v/>
      </c>
      <c r="K75" s="134"/>
      <c r="L75" s="134"/>
      <c r="M75" s="135" t="str">
        <f>IF(G75="","",J75/$J$157)</f>
        <v/>
      </c>
      <c r="N75" s="135"/>
      <c r="O75" s="135"/>
    </row>
    <row r="76" spans="1:15" s="18" customFormat="1" ht="15" customHeight="1" x14ac:dyDescent="0.25">
      <c r="A76" s="116"/>
      <c r="B76" s="130" t="s">
        <v>169</v>
      </c>
      <c r="C76" s="130"/>
      <c r="D76" s="130"/>
      <c r="E76" s="130"/>
      <c r="F76" s="130"/>
      <c r="G76" s="131"/>
      <c r="H76" s="131"/>
      <c r="I76" s="131"/>
      <c r="J76" s="134" t="str">
        <f t="shared" si="8"/>
        <v/>
      </c>
      <c r="K76" s="134"/>
      <c r="L76" s="134"/>
      <c r="M76" s="135" t="str">
        <f t="shared" si="9"/>
        <v/>
      </c>
      <c r="N76" s="135"/>
      <c r="O76" s="135"/>
    </row>
    <row r="77" spans="1:15" s="18" customFormat="1" ht="15" customHeight="1" x14ac:dyDescent="0.25">
      <c r="A77" s="123" t="s">
        <v>2</v>
      </c>
      <c r="B77" s="124"/>
      <c r="C77" s="124"/>
      <c r="D77" s="124"/>
      <c r="E77" s="124"/>
      <c r="F77" s="136"/>
      <c r="G77" s="125" t="str">
        <f>IF(SUM(G67:I76)=0,"",SUM(G67:I76))</f>
        <v/>
      </c>
      <c r="H77" s="125"/>
      <c r="I77" s="125"/>
      <c r="J77" s="129" t="str">
        <f>IF(SUM(J67:L76)=0,"",SUM(J67:L76))</f>
        <v/>
      </c>
      <c r="K77" s="129"/>
      <c r="L77" s="129"/>
      <c r="M77" s="139" t="str">
        <f>IF(SUM(M67:O76)=0,"",SUM(M67:O76))</f>
        <v/>
      </c>
      <c r="N77" s="139"/>
      <c r="O77" s="139"/>
    </row>
    <row r="78" spans="1:15" s="18" customFormat="1" ht="15" customHeight="1" x14ac:dyDescent="0.25">
      <c r="A78" s="132"/>
      <c r="B78" s="133"/>
      <c r="C78" s="133"/>
      <c r="D78" s="133"/>
      <c r="E78" s="133"/>
      <c r="F78" s="133"/>
      <c r="G78" s="133"/>
      <c r="H78" s="133"/>
      <c r="I78" s="133"/>
      <c r="J78" s="133"/>
      <c r="K78" s="133"/>
      <c r="L78" s="133"/>
      <c r="M78" s="133"/>
      <c r="N78" s="133"/>
      <c r="O78" s="133"/>
    </row>
    <row r="79" spans="1:15" s="18" customFormat="1" ht="15" customHeight="1" x14ac:dyDescent="0.25">
      <c r="A79" s="119" t="s">
        <v>98</v>
      </c>
      <c r="B79" s="140"/>
      <c r="C79" s="140"/>
      <c r="D79" s="140"/>
      <c r="E79" s="140"/>
      <c r="F79" s="140"/>
      <c r="G79" s="146" t="s">
        <v>22</v>
      </c>
      <c r="H79" s="146"/>
      <c r="I79" s="146"/>
      <c r="J79" s="117" t="s">
        <v>23</v>
      </c>
      <c r="K79" s="117"/>
      <c r="L79" s="117"/>
      <c r="M79" s="117" t="s">
        <v>3</v>
      </c>
      <c r="N79" s="117"/>
      <c r="O79" s="118"/>
    </row>
    <row r="80" spans="1:15" s="18" customFormat="1" ht="15" customHeight="1" x14ac:dyDescent="0.25">
      <c r="A80" s="116"/>
      <c r="B80" s="137" t="s">
        <v>86</v>
      </c>
      <c r="C80" s="137"/>
      <c r="D80" s="137"/>
      <c r="E80" s="137"/>
      <c r="F80" s="137"/>
      <c r="G80" s="131"/>
      <c r="H80" s="131"/>
      <c r="I80" s="131"/>
      <c r="J80" s="134" t="str">
        <f>IF(G80="","",G80*12)</f>
        <v/>
      </c>
      <c r="K80" s="134"/>
      <c r="L80" s="134"/>
      <c r="M80" s="135" t="str">
        <f>IF(G80="","",J80/$J$157)</f>
        <v/>
      </c>
      <c r="N80" s="135"/>
      <c r="O80" s="135"/>
    </row>
    <row r="81" spans="1:15" s="18" customFormat="1" ht="15" customHeight="1" x14ac:dyDescent="0.25">
      <c r="A81" s="116"/>
      <c r="B81" s="130" t="s">
        <v>169</v>
      </c>
      <c r="C81" s="130"/>
      <c r="D81" s="130"/>
      <c r="E81" s="130"/>
      <c r="F81" s="130"/>
      <c r="G81" s="131"/>
      <c r="H81" s="131"/>
      <c r="I81" s="131"/>
      <c r="J81" s="134" t="str">
        <f>IF(G81="","",G81*12)</f>
        <v/>
      </c>
      <c r="K81" s="134"/>
      <c r="L81" s="134"/>
      <c r="M81" s="135" t="str">
        <f>IF(G81="","",J81/$J$157)</f>
        <v/>
      </c>
      <c r="N81" s="135"/>
      <c r="O81" s="135"/>
    </row>
    <row r="82" spans="1:15" s="18" customFormat="1" ht="15" customHeight="1" x14ac:dyDescent="0.25">
      <c r="A82" s="116"/>
      <c r="B82" s="130" t="s">
        <v>169</v>
      </c>
      <c r="C82" s="130"/>
      <c r="D82" s="130"/>
      <c r="E82" s="130"/>
      <c r="F82" s="130"/>
      <c r="G82" s="131"/>
      <c r="H82" s="131"/>
      <c r="I82" s="131"/>
      <c r="J82" s="134" t="str">
        <f>IF(G82="","",G82*12)</f>
        <v/>
      </c>
      <c r="K82" s="134"/>
      <c r="L82" s="134"/>
      <c r="M82" s="135" t="str">
        <f>IF(G82="","",J82/$J$157)</f>
        <v/>
      </c>
      <c r="N82" s="135"/>
      <c r="O82" s="135"/>
    </row>
    <row r="83" spans="1:15" s="18" customFormat="1" ht="15" customHeight="1" x14ac:dyDescent="0.25">
      <c r="A83" s="116"/>
      <c r="B83" s="130" t="s">
        <v>169</v>
      </c>
      <c r="C83" s="130"/>
      <c r="D83" s="130"/>
      <c r="E83" s="130"/>
      <c r="F83" s="130"/>
      <c r="G83" s="131"/>
      <c r="H83" s="131"/>
      <c r="I83" s="131"/>
      <c r="J83" s="134" t="str">
        <f>IF(G83="","",G83*12)</f>
        <v/>
      </c>
      <c r="K83" s="134"/>
      <c r="L83" s="134"/>
      <c r="M83" s="135" t="str">
        <f>IF(G83="","",J83/$J$157)</f>
        <v/>
      </c>
      <c r="N83" s="135"/>
      <c r="O83" s="135"/>
    </row>
    <row r="84" spans="1:15" s="18" customFormat="1" ht="15" customHeight="1" x14ac:dyDescent="0.25">
      <c r="A84" s="123" t="s">
        <v>2</v>
      </c>
      <c r="B84" s="124"/>
      <c r="C84" s="124"/>
      <c r="D84" s="124"/>
      <c r="E84" s="124"/>
      <c r="F84" s="136"/>
      <c r="G84" s="125" t="str">
        <f>IF(SUM(G80:I83)=0,"",SUM(G80:I83))</f>
        <v/>
      </c>
      <c r="H84" s="125"/>
      <c r="I84" s="125"/>
      <c r="J84" s="129" t="str">
        <f>IF(SUM(J80:L83)=0,"",SUM(J80:L83))</f>
        <v/>
      </c>
      <c r="K84" s="129"/>
      <c r="L84" s="129"/>
      <c r="M84" s="139" t="str">
        <f>IF(SUM(M80:O83)=0,"",SUM(M80:O83))</f>
        <v/>
      </c>
      <c r="N84" s="139"/>
      <c r="O84" s="139"/>
    </row>
    <row r="85" spans="1:15" s="18" customFormat="1" ht="15" customHeight="1" x14ac:dyDescent="0.25">
      <c r="A85" s="132"/>
      <c r="B85" s="133"/>
      <c r="C85" s="133"/>
      <c r="D85" s="133"/>
      <c r="E85" s="133"/>
      <c r="F85" s="133"/>
      <c r="G85" s="133"/>
      <c r="H85" s="133"/>
      <c r="I85" s="133"/>
      <c r="J85" s="133"/>
      <c r="K85" s="133"/>
      <c r="L85" s="133"/>
      <c r="M85" s="133"/>
      <c r="N85" s="133"/>
      <c r="O85" s="133"/>
    </row>
    <row r="86" spans="1:15" s="18" customFormat="1" ht="15" customHeight="1" x14ac:dyDescent="0.25">
      <c r="A86" s="119" t="s">
        <v>99</v>
      </c>
      <c r="B86" s="140"/>
      <c r="C86" s="140"/>
      <c r="D86" s="140"/>
      <c r="E86" s="140"/>
      <c r="F86" s="140"/>
      <c r="G86" s="146" t="s">
        <v>22</v>
      </c>
      <c r="H86" s="146"/>
      <c r="I86" s="146"/>
      <c r="J86" s="117" t="s">
        <v>23</v>
      </c>
      <c r="K86" s="117"/>
      <c r="L86" s="117"/>
      <c r="M86" s="117" t="s">
        <v>3</v>
      </c>
      <c r="N86" s="117"/>
      <c r="O86" s="118"/>
    </row>
    <row r="87" spans="1:15" s="18" customFormat="1" ht="15" customHeight="1" x14ac:dyDescent="0.25">
      <c r="A87" s="116"/>
      <c r="B87" s="137" t="s">
        <v>49</v>
      </c>
      <c r="C87" s="137"/>
      <c r="D87" s="137"/>
      <c r="E87" s="137"/>
      <c r="F87" s="137"/>
      <c r="G87" s="131"/>
      <c r="H87" s="131"/>
      <c r="I87" s="131"/>
      <c r="J87" s="134" t="str">
        <f t="shared" ref="J87:J93" si="10">IF(G87="","",G87*12)</f>
        <v/>
      </c>
      <c r="K87" s="134"/>
      <c r="L87" s="134"/>
      <c r="M87" s="135" t="str">
        <f t="shared" ref="M87:M93" si="11">IF(G87="","",J87/$J$157)</f>
        <v/>
      </c>
      <c r="N87" s="135"/>
      <c r="O87" s="135"/>
    </row>
    <row r="88" spans="1:15" s="18" customFormat="1" ht="15" customHeight="1" x14ac:dyDescent="0.25">
      <c r="A88" s="116"/>
      <c r="B88" s="137" t="s">
        <v>50</v>
      </c>
      <c r="C88" s="137"/>
      <c r="D88" s="137"/>
      <c r="E88" s="137"/>
      <c r="F88" s="137"/>
      <c r="G88" s="131"/>
      <c r="H88" s="131"/>
      <c r="I88" s="131"/>
      <c r="J88" s="134" t="str">
        <f t="shared" si="10"/>
        <v/>
      </c>
      <c r="K88" s="134"/>
      <c r="L88" s="134"/>
      <c r="M88" s="135" t="str">
        <f t="shared" si="11"/>
        <v/>
      </c>
      <c r="N88" s="135"/>
      <c r="O88" s="135"/>
    </row>
    <row r="89" spans="1:15" s="18" customFormat="1" ht="15" customHeight="1" x14ac:dyDescent="0.25">
      <c r="A89" s="116"/>
      <c r="B89" s="137" t="s">
        <v>84</v>
      </c>
      <c r="C89" s="137"/>
      <c r="D89" s="137"/>
      <c r="E89" s="137"/>
      <c r="F89" s="137"/>
      <c r="G89" s="131"/>
      <c r="H89" s="131"/>
      <c r="I89" s="131"/>
      <c r="J89" s="134" t="str">
        <f t="shared" si="10"/>
        <v/>
      </c>
      <c r="K89" s="134"/>
      <c r="L89" s="134"/>
      <c r="M89" s="135" t="str">
        <f t="shared" si="11"/>
        <v/>
      </c>
      <c r="N89" s="135"/>
      <c r="O89" s="135"/>
    </row>
    <row r="90" spans="1:15" s="18" customFormat="1" ht="15" customHeight="1" x14ac:dyDescent="0.25">
      <c r="A90" s="116"/>
      <c r="B90" s="137" t="s">
        <v>48</v>
      </c>
      <c r="C90" s="137"/>
      <c r="D90" s="137"/>
      <c r="E90" s="137"/>
      <c r="F90" s="137"/>
      <c r="G90" s="131"/>
      <c r="H90" s="131"/>
      <c r="I90" s="131"/>
      <c r="J90" s="134" t="str">
        <f t="shared" si="10"/>
        <v/>
      </c>
      <c r="K90" s="134"/>
      <c r="L90" s="134"/>
      <c r="M90" s="135" t="str">
        <f t="shared" si="11"/>
        <v/>
      </c>
      <c r="N90" s="135"/>
      <c r="O90" s="135"/>
    </row>
    <row r="91" spans="1:15" s="18" customFormat="1" ht="15" customHeight="1" x14ac:dyDescent="0.25">
      <c r="A91" s="116"/>
      <c r="B91" s="130" t="s">
        <v>169</v>
      </c>
      <c r="C91" s="130"/>
      <c r="D91" s="130"/>
      <c r="E91" s="130"/>
      <c r="F91" s="130"/>
      <c r="G91" s="131"/>
      <c r="H91" s="131"/>
      <c r="I91" s="131"/>
      <c r="J91" s="134" t="str">
        <f t="shared" si="10"/>
        <v/>
      </c>
      <c r="K91" s="134"/>
      <c r="L91" s="134"/>
      <c r="M91" s="135" t="str">
        <f t="shared" si="11"/>
        <v/>
      </c>
      <c r="N91" s="135"/>
      <c r="O91" s="135"/>
    </row>
    <row r="92" spans="1:15" s="18" customFormat="1" ht="15" customHeight="1" x14ac:dyDescent="0.25">
      <c r="A92" s="116"/>
      <c r="B92" s="130" t="s">
        <v>169</v>
      </c>
      <c r="C92" s="130"/>
      <c r="D92" s="130"/>
      <c r="E92" s="130"/>
      <c r="F92" s="130"/>
      <c r="G92" s="131"/>
      <c r="H92" s="131"/>
      <c r="I92" s="131"/>
      <c r="J92" s="134" t="str">
        <f>IF(G92="","",G92*12)</f>
        <v/>
      </c>
      <c r="K92" s="134"/>
      <c r="L92" s="134"/>
      <c r="M92" s="135" t="str">
        <f>IF(G92="","",J92/$J$157)</f>
        <v/>
      </c>
      <c r="N92" s="135"/>
      <c r="O92" s="135"/>
    </row>
    <row r="93" spans="1:15" s="18" customFormat="1" ht="15" customHeight="1" x14ac:dyDescent="0.25">
      <c r="A93" s="116"/>
      <c r="B93" s="130" t="s">
        <v>169</v>
      </c>
      <c r="C93" s="130"/>
      <c r="D93" s="130"/>
      <c r="E93" s="130"/>
      <c r="F93" s="130"/>
      <c r="G93" s="131"/>
      <c r="H93" s="131"/>
      <c r="I93" s="131"/>
      <c r="J93" s="134" t="str">
        <f t="shared" si="10"/>
        <v/>
      </c>
      <c r="K93" s="134"/>
      <c r="L93" s="134"/>
      <c r="M93" s="135" t="str">
        <f t="shared" si="11"/>
        <v/>
      </c>
      <c r="N93" s="135"/>
      <c r="O93" s="135"/>
    </row>
    <row r="94" spans="1:15" s="18" customFormat="1" ht="15" customHeight="1" x14ac:dyDescent="0.25">
      <c r="A94" s="123" t="s">
        <v>2</v>
      </c>
      <c r="B94" s="124"/>
      <c r="C94" s="124"/>
      <c r="D94" s="124"/>
      <c r="E94" s="124"/>
      <c r="F94" s="136"/>
      <c r="G94" s="125" t="str">
        <f>IF(SUM(G87:I93)=0,"",SUM(G87:I93))</f>
        <v/>
      </c>
      <c r="H94" s="125"/>
      <c r="I94" s="125"/>
      <c r="J94" s="129" t="str">
        <f>IF(SUM(J87:L93)=0,"",SUM(J87:L93))</f>
        <v/>
      </c>
      <c r="K94" s="129"/>
      <c r="L94" s="129"/>
      <c r="M94" s="139" t="str">
        <f>IF(SUM(M87:O93)=0,"",SUM(M87:O93))</f>
        <v/>
      </c>
      <c r="N94" s="139"/>
      <c r="O94" s="139"/>
    </row>
    <row r="95" spans="1:15" s="19" customFormat="1" ht="15" customHeight="1" x14ac:dyDescent="0.25">
      <c r="A95" s="132"/>
      <c r="B95" s="133"/>
      <c r="C95" s="133"/>
      <c r="D95" s="133"/>
      <c r="E95" s="133"/>
      <c r="F95" s="133"/>
      <c r="G95" s="133"/>
      <c r="H95" s="133"/>
      <c r="I95" s="133"/>
      <c r="J95" s="133"/>
      <c r="K95" s="133"/>
      <c r="L95" s="133"/>
      <c r="M95" s="133"/>
      <c r="N95" s="133"/>
      <c r="O95" s="133"/>
    </row>
    <row r="96" spans="1:15" s="18" customFormat="1" ht="15" customHeight="1" x14ac:dyDescent="0.25">
      <c r="A96" s="119" t="s">
        <v>100</v>
      </c>
      <c r="B96" s="140"/>
      <c r="C96" s="140"/>
      <c r="D96" s="140"/>
      <c r="E96" s="140"/>
      <c r="F96" s="140"/>
      <c r="G96" s="146" t="s">
        <v>22</v>
      </c>
      <c r="H96" s="146"/>
      <c r="I96" s="146"/>
      <c r="J96" s="117" t="s">
        <v>23</v>
      </c>
      <c r="K96" s="117"/>
      <c r="L96" s="117"/>
      <c r="M96" s="117" t="s">
        <v>3</v>
      </c>
      <c r="N96" s="117"/>
      <c r="O96" s="118"/>
    </row>
    <row r="97" spans="1:15" s="18" customFormat="1" ht="15" customHeight="1" x14ac:dyDescent="0.25">
      <c r="A97" s="116"/>
      <c r="B97" s="137" t="s">
        <v>56</v>
      </c>
      <c r="C97" s="137"/>
      <c r="D97" s="137"/>
      <c r="E97" s="137"/>
      <c r="F97" s="137"/>
      <c r="G97" s="131"/>
      <c r="H97" s="131"/>
      <c r="I97" s="131"/>
      <c r="J97" s="134" t="str">
        <f t="shared" ref="J97:J102" si="12">IF(G97="","",G97*12)</f>
        <v/>
      </c>
      <c r="K97" s="134"/>
      <c r="L97" s="134"/>
      <c r="M97" s="135" t="str">
        <f t="shared" ref="M97:M102" si="13">IF(G97="","",J97/$J$157)</f>
        <v/>
      </c>
      <c r="N97" s="135"/>
      <c r="O97" s="135"/>
    </row>
    <row r="98" spans="1:15" s="18" customFormat="1" ht="15" customHeight="1" x14ac:dyDescent="0.25">
      <c r="A98" s="116"/>
      <c r="B98" s="137" t="s">
        <v>57</v>
      </c>
      <c r="C98" s="137"/>
      <c r="D98" s="137"/>
      <c r="E98" s="137"/>
      <c r="F98" s="137"/>
      <c r="G98" s="131"/>
      <c r="H98" s="131"/>
      <c r="I98" s="131"/>
      <c r="J98" s="134" t="str">
        <f t="shared" si="12"/>
        <v/>
      </c>
      <c r="K98" s="134"/>
      <c r="L98" s="134"/>
      <c r="M98" s="135" t="str">
        <f t="shared" si="13"/>
        <v/>
      </c>
      <c r="N98" s="135"/>
      <c r="O98" s="135"/>
    </row>
    <row r="99" spans="1:15" s="18" customFormat="1" ht="15" customHeight="1" x14ac:dyDescent="0.25">
      <c r="A99" s="116"/>
      <c r="B99" s="137" t="s">
        <v>4</v>
      </c>
      <c r="C99" s="137"/>
      <c r="D99" s="137"/>
      <c r="E99" s="137"/>
      <c r="F99" s="137"/>
      <c r="G99" s="131"/>
      <c r="H99" s="131"/>
      <c r="I99" s="131"/>
      <c r="J99" s="134" t="str">
        <f t="shared" si="12"/>
        <v/>
      </c>
      <c r="K99" s="134"/>
      <c r="L99" s="134"/>
      <c r="M99" s="135" t="str">
        <f t="shared" si="13"/>
        <v/>
      </c>
      <c r="N99" s="135"/>
      <c r="O99" s="135"/>
    </row>
    <row r="100" spans="1:15" s="18" customFormat="1" ht="15" customHeight="1" x14ac:dyDescent="0.25">
      <c r="A100" s="116"/>
      <c r="B100" s="130" t="s">
        <v>169</v>
      </c>
      <c r="C100" s="130"/>
      <c r="D100" s="130"/>
      <c r="E100" s="130"/>
      <c r="F100" s="130"/>
      <c r="G100" s="131"/>
      <c r="H100" s="131"/>
      <c r="I100" s="131"/>
      <c r="J100" s="134" t="str">
        <f t="shared" si="12"/>
        <v/>
      </c>
      <c r="K100" s="134"/>
      <c r="L100" s="134"/>
      <c r="M100" s="135" t="str">
        <f t="shared" si="13"/>
        <v/>
      </c>
      <c r="N100" s="135"/>
      <c r="O100" s="135"/>
    </row>
    <row r="101" spans="1:15" s="18" customFormat="1" ht="15" customHeight="1" x14ac:dyDescent="0.25">
      <c r="A101" s="116"/>
      <c r="B101" s="130" t="s">
        <v>169</v>
      </c>
      <c r="C101" s="130"/>
      <c r="D101" s="130"/>
      <c r="E101" s="130"/>
      <c r="F101" s="130"/>
      <c r="G101" s="131"/>
      <c r="H101" s="131"/>
      <c r="I101" s="131"/>
      <c r="J101" s="134" t="str">
        <f t="shared" si="12"/>
        <v/>
      </c>
      <c r="K101" s="134"/>
      <c r="L101" s="134"/>
      <c r="M101" s="135" t="str">
        <f t="shared" si="13"/>
        <v/>
      </c>
      <c r="N101" s="135"/>
      <c r="O101" s="135"/>
    </row>
    <row r="102" spans="1:15" s="18" customFormat="1" ht="15" customHeight="1" x14ac:dyDescent="0.25">
      <c r="A102" s="116"/>
      <c r="B102" s="130" t="s">
        <v>169</v>
      </c>
      <c r="C102" s="130"/>
      <c r="D102" s="130"/>
      <c r="E102" s="130"/>
      <c r="F102" s="130"/>
      <c r="G102" s="131"/>
      <c r="H102" s="131"/>
      <c r="I102" s="131"/>
      <c r="J102" s="134" t="str">
        <f t="shared" si="12"/>
        <v/>
      </c>
      <c r="K102" s="134"/>
      <c r="L102" s="134"/>
      <c r="M102" s="135" t="str">
        <f t="shared" si="13"/>
        <v/>
      </c>
      <c r="N102" s="135"/>
      <c r="O102" s="135"/>
    </row>
    <row r="103" spans="1:15" s="18" customFormat="1" ht="15" customHeight="1" x14ac:dyDescent="0.25">
      <c r="A103" s="123" t="s">
        <v>2</v>
      </c>
      <c r="B103" s="124"/>
      <c r="C103" s="124"/>
      <c r="D103" s="124"/>
      <c r="E103" s="124"/>
      <c r="F103" s="136"/>
      <c r="G103" s="125" t="str">
        <f>IF(SUM(G97:I102)=0,"",SUM(G97:I102))</f>
        <v/>
      </c>
      <c r="H103" s="125"/>
      <c r="I103" s="125"/>
      <c r="J103" s="129" t="str">
        <f>IF(SUM(J97:L102)=0,"",SUM(J97:L102))</f>
        <v/>
      </c>
      <c r="K103" s="129"/>
      <c r="L103" s="129"/>
      <c r="M103" s="139" t="str">
        <f>IF(SUM(M97:O102)=0,"",SUM(M97:O102))</f>
        <v/>
      </c>
      <c r="N103" s="139"/>
      <c r="O103" s="139"/>
    </row>
    <row r="104" spans="1:15" s="18" customFormat="1" ht="15" customHeight="1" x14ac:dyDescent="0.25">
      <c r="A104" s="132"/>
      <c r="B104" s="133"/>
      <c r="C104" s="133"/>
      <c r="D104" s="133"/>
      <c r="E104" s="133"/>
      <c r="F104" s="133"/>
      <c r="G104" s="133"/>
      <c r="H104" s="133"/>
      <c r="I104" s="133"/>
      <c r="J104" s="133"/>
      <c r="K104" s="133"/>
      <c r="L104" s="133"/>
      <c r="M104" s="133"/>
      <c r="N104" s="133"/>
      <c r="O104" s="133"/>
    </row>
    <row r="105" spans="1:15" s="18" customFormat="1" ht="15" customHeight="1" x14ac:dyDescent="0.25">
      <c r="A105" s="119" t="s">
        <v>33</v>
      </c>
      <c r="B105" s="140"/>
      <c r="C105" s="140"/>
      <c r="D105" s="140"/>
      <c r="E105" s="140"/>
      <c r="F105" s="140"/>
      <c r="G105" s="146" t="s">
        <v>22</v>
      </c>
      <c r="H105" s="146"/>
      <c r="I105" s="146"/>
      <c r="J105" s="117" t="s">
        <v>23</v>
      </c>
      <c r="K105" s="117"/>
      <c r="L105" s="117"/>
      <c r="M105" s="117" t="s">
        <v>3</v>
      </c>
      <c r="N105" s="117"/>
      <c r="O105" s="118"/>
    </row>
    <row r="106" spans="1:15" s="18" customFormat="1" ht="15" customHeight="1" x14ac:dyDescent="0.25">
      <c r="A106" s="116"/>
      <c r="B106" s="137" t="s">
        <v>87</v>
      </c>
      <c r="C106" s="137"/>
      <c r="D106" s="137"/>
      <c r="E106" s="137"/>
      <c r="F106" s="137"/>
      <c r="G106" s="131"/>
      <c r="H106" s="131"/>
      <c r="I106" s="131"/>
      <c r="J106" s="134" t="str">
        <f t="shared" ref="J106:J115" si="14">IF(G106="","",G106*12)</f>
        <v/>
      </c>
      <c r="K106" s="134"/>
      <c r="L106" s="134"/>
      <c r="M106" s="135" t="str">
        <f t="shared" ref="M106:M115" si="15">IF(G106="","",J106/$J$157)</f>
        <v/>
      </c>
      <c r="N106" s="135"/>
      <c r="O106" s="135"/>
    </row>
    <row r="107" spans="1:15" s="18" customFormat="1" ht="15" customHeight="1" x14ac:dyDescent="0.25">
      <c r="A107" s="116"/>
      <c r="B107" s="137" t="s">
        <v>60</v>
      </c>
      <c r="C107" s="137"/>
      <c r="D107" s="137"/>
      <c r="E107" s="137"/>
      <c r="F107" s="137"/>
      <c r="G107" s="131"/>
      <c r="H107" s="131"/>
      <c r="I107" s="131"/>
      <c r="J107" s="134" t="str">
        <f t="shared" si="14"/>
        <v/>
      </c>
      <c r="K107" s="134"/>
      <c r="L107" s="134"/>
      <c r="M107" s="135" t="str">
        <f t="shared" si="15"/>
        <v/>
      </c>
      <c r="N107" s="135"/>
      <c r="O107" s="135"/>
    </row>
    <row r="108" spans="1:15" s="18" customFormat="1" ht="15" customHeight="1" x14ac:dyDescent="0.25">
      <c r="A108" s="116"/>
      <c r="B108" s="137" t="s">
        <v>59</v>
      </c>
      <c r="C108" s="137"/>
      <c r="D108" s="137"/>
      <c r="E108" s="137"/>
      <c r="F108" s="137"/>
      <c r="G108" s="131"/>
      <c r="H108" s="131"/>
      <c r="I108" s="131"/>
      <c r="J108" s="134" t="str">
        <f t="shared" si="14"/>
        <v/>
      </c>
      <c r="K108" s="134"/>
      <c r="L108" s="134"/>
      <c r="M108" s="135" t="str">
        <f t="shared" si="15"/>
        <v/>
      </c>
      <c r="N108" s="135"/>
      <c r="O108" s="135"/>
    </row>
    <row r="109" spans="1:15" s="18" customFormat="1" ht="15" customHeight="1" x14ac:dyDescent="0.25">
      <c r="A109" s="116"/>
      <c r="B109" s="137" t="s">
        <v>62</v>
      </c>
      <c r="C109" s="137"/>
      <c r="D109" s="137"/>
      <c r="E109" s="137"/>
      <c r="F109" s="137"/>
      <c r="G109" s="131"/>
      <c r="H109" s="131"/>
      <c r="I109" s="131"/>
      <c r="J109" s="134" t="str">
        <f t="shared" si="14"/>
        <v/>
      </c>
      <c r="K109" s="134"/>
      <c r="L109" s="134"/>
      <c r="M109" s="135" t="str">
        <f t="shared" si="15"/>
        <v/>
      </c>
      <c r="N109" s="135"/>
      <c r="O109" s="135"/>
    </row>
    <row r="110" spans="1:15" s="18" customFormat="1" ht="15" customHeight="1" x14ac:dyDescent="0.25">
      <c r="A110" s="116"/>
      <c r="B110" s="137" t="s">
        <v>88</v>
      </c>
      <c r="C110" s="137"/>
      <c r="D110" s="137"/>
      <c r="E110" s="137"/>
      <c r="F110" s="137"/>
      <c r="G110" s="131"/>
      <c r="H110" s="131"/>
      <c r="I110" s="131"/>
      <c r="J110" s="134" t="str">
        <f t="shared" si="14"/>
        <v/>
      </c>
      <c r="K110" s="134"/>
      <c r="L110" s="134"/>
      <c r="M110" s="135" t="str">
        <f t="shared" si="15"/>
        <v/>
      </c>
      <c r="N110" s="135"/>
      <c r="O110" s="135"/>
    </row>
    <row r="111" spans="1:15" s="18" customFormat="1" ht="15" customHeight="1" x14ac:dyDescent="0.25">
      <c r="A111" s="116"/>
      <c r="B111" s="137" t="s">
        <v>63</v>
      </c>
      <c r="C111" s="137"/>
      <c r="D111" s="137"/>
      <c r="E111" s="137"/>
      <c r="F111" s="137"/>
      <c r="G111" s="131"/>
      <c r="H111" s="131"/>
      <c r="I111" s="131"/>
      <c r="J111" s="134" t="str">
        <f t="shared" si="14"/>
        <v/>
      </c>
      <c r="K111" s="134"/>
      <c r="L111" s="134"/>
      <c r="M111" s="135" t="str">
        <f t="shared" si="15"/>
        <v/>
      </c>
      <c r="N111" s="135"/>
      <c r="O111" s="135"/>
    </row>
    <row r="112" spans="1:15" s="18" customFormat="1" ht="15" customHeight="1" x14ac:dyDescent="0.25">
      <c r="A112" s="116"/>
      <c r="B112" s="137" t="s">
        <v>61</v>
      </c>
      <c r="C112" s="137"/>
      <c r="D112" s="137"/>
      <c r="E112" s="137"/>
      <c r="F112" s="137"/>
      <c r="G112" s="131"/>
      <c r="H112" s="131"/>
      <c r="I112" s="131"/>
      <c r="J112" s="134" t="str">
        <f t="shared" si="14"/>
        <v/>
      </c>
      <c r="K112" s="134"/>
      <c r="L112" s="134"/>
      <c r="M112" s="135" t="str">
        <f t="shared" si="15"/>
        <v/>
      </c>
      <c r="N112" s="135"/>
      <c r="O112" s="135"/>
    </row>
    <row r="113" spans="1:15" s="18" customFormat="1" ht="15" customHeight="1" x14ac:dyDescent="0.25">
      <c r="A113" s="116"/>
      <c r="B113" s="130" t="s">
        <v>169</v>
      </c>
      <c r="C113" s="130"/>
      <c r="D113" s="130"/>
      <c r="E113" s="130"/>
      <c r="F113" s="130"/>
      <c r="G113" s="131"/>
      <c r="H113" s="131"/>
      <c r="I113" s="131"/>
      <c r="J113" s="134" t="str">
        <f t="shared" si="14"/>
        <v/>
      </c>
      <c r="K113" s="134"/>
      <c r="L113" s="134"/>
      <c r="M113" s="135" t="str">
        <f t="shared" si="15"/>
        <v/>
      </c>
      <c r="N113" s="135"/>
      <c r="O113" s="135"/>
    </row>
    <row r="114" spans="1:15" s="18" customFormat="1" ht="15" customHeight="1" x14ac:dyDescent="0.25">
      <c r="A114" s="116"/>
      <c r="B114" s="130" t="s">
        <v>169</v>
      </c>
      <c r="C114" s="130"/>
      <c r="D114" s="130"/>
      <c r="E114" s="130"/>
      <c r="F114" s="130"/>
      <c r="G114" s="131"/>
      <c r="H114" s="131"/>
      <c r="I114" s="131"/>
      <c r="J114" s="134" t="str">
        <f>IF(G114="","",G114*12)</f>
        <v/>
      </c>
      <c r="K114" s="134"/>
      <c r="L114" s="134"/>
      <c r="M114" s="135" t="str">
        <f>IF(G114="","",J114/$J$157)</f>
        <v/>
      </c>
      <c r="N114" s="135"/>
      <c r="O114" s="135"/>
    </row>
    <row r="115" spans="1:15" s="18" customFormat="1" ht="15" customHeight="1" x14ac:dyDescent="0.25">
      <c r="A115" s="116"/>
      <c r="B115" s="130" t="s">
        <v>169</v>
      </c>
      <c r="C115" s="130"/>
      <c r="D115" s="130"/>
      <c r="E115" s="130"/>
      <c r="F115" s="130"/>
      <c r="G115" s="131"/>
      <c r="H115" s="131"/>
      <c r="I115" s="131"/>
      <c r="J115" s="134" t="str">
        <f t="shared" si="14"/>
        <v/>
      </c>
      <c r="K115" s="134"/>
      <c r="L115" s="134"/>
      <c r="M115" s="135" t="str">
        <f t="shared" si="15"/>
        <v/>
      </c>
      <c r="N115" s="135"/>
      <c r="O115" s="135"/>
    </row>
    <row r="116" spans="1:15" s="18" customFormat="1" ht="15" customHeight="1" x14ac:dyDescent="0.25">
      <c r="A116" s="123" t="s">
        <v>2</v>
      </c>
      <c r="B116" s="124"/>
      <c r="C116" s="124"/>
      <c r="D116" s="124"/>
      <c r="E116" s="124"/>
      <c r="F116" s="136"/>
      <c r="G116" s="125" t="str">
        <f>IF(SUM(G106:I115)=0,"",SUM(G106:I115))</f>
        <v/>
      </c>
      <c r="H116" s="125"/>
      <c r="I116" s="125"/>
      <c r="J116" s="129" t="str">
        <f>IF(SUM(J106:L115)=0,"",SUM(J106:L115))</f>
        <v/>
      </c>
      <c r="K116" s="129"/>
      <c r="L116" s="129"/>
      <c r="M116" s="139" t="str">
        <f>IF(SUM(M106:O115)=0,"",SUM(M106:O115))</f>
        <v/>
      </c>
      <c r="N116" s="139"/>
      <c r="O116" s="139"/>
    </row>
    <row r="117" spans="1:15" s="18" customFormat="1" ht="15" customHeight="1" x14ac:dyDescent="0.25">
      <c r="A117" s="132"/>
      <c r="B117" s="133"/>
      <c r="C117" s="133"/>
      <c r="D117" s="133"/>
      <c r="E117" s="133"/>
      <c r="F117" s="133"/>
      <c r="G117" s="133"/>
      <c r="H117" s="133"/>
      <c r="I117" s="133"/>
      <c r="J117" s="133"/>
      <c r="K117" s="133"/>
      <c r="L117" s="133"/>
      <c r="M117" s="133"/>
      <c r="N117" s="133"/>
      <c r="O117" s="133"/>
    </row>
    <row r="118" spans="1:15" s="18" customFormat="1" ht="15" customHeight="1" x14ac:dyDescent="0.25">
      <c r="A118" s="119" t="s">
        <v>91</v>
      </c>
      <c r="B118" s="140"/>
      <c r="C118" s="140"/>
      <c r="D118" s="140"/>
      <c r="E118" s="140"/>
      <c r="F118" s="140"/>
      <c r="G118" s="146" t="s">
        <v>22</v>
      </c>
      <c r="H118" s="146"/>
      <c r="I118" s="146"/>
      <c r="J118" s="117" t="s">
        <v>23</v>
      </c>
      <c r="K118" s="117"/>
      <c r="L118" s="117"/>
      <c r="M118" s="117" t="s">
        <v>3</v>
      </c>
      <c r="N118" s="117"/>
      <c r="O118" s="118"/>
    </row>
    <row r="119" spans="1:15" s="18" customFormat="1" ht="15" customHeight="1" x14ac:dyDescent="0.25">
      <c r="A119" s="116"/>
      <c r="B119" s="137" t="s">
        <v>110</v>
      </c>
      <c r="C119" s="137"/>
      <c r="D119" s="137"/>
      <c r="E119" s="137"/>
      <c r="F119" s="137"/>
      <c r="G119" s="131"/>
      <c r="H119" s="131"/>
      <c r="I119" s="131"/>
      <c r="J119" s="134" t="str">
        <f>IF(G119="","",G119*12)</f>
        <v/>
      </c>
      <c r="K119" s="134"/>
      <c r="L119" s="134"/>
      <c r="M119" s="135" t="str">
        <f>IF(G119="","",J119/$J$157)</f>
        <v/>
      </c>
      <c r="N119" s="135"/>
      <c r="O119" s="135"/>
    </row>
    <row r="120" spans="1:15" s="18" customFormat="1" ht="15" customHeight="1" x14ac:dyDescent="0.25">
      <c r="A120" s="116"/>
      <c r="B120" s="137" t="s">
        <v>111</v>
      </c>
      <c r="C120" s="137"/>
      <c r="D120" s="137"/>
      <c r="E120" s="137"/>
      <c r="F120" s="137"/>
      <c r="G120" s="131"/>
      <c r="H120" s="131"/>
      <c r="I120" s="131"/>
      <c r="J120" s="134" t="str">
        <f>IF(G120="","",G120*12)</f>
        <v/>
      </c>
      <c r="K120" s="134"/>
      <c r="L120" s="134"/>
      <c r="M120" s="135" t="str">
        <f>IF(G120="","",J120/$J$157)</f>
        <v/>
      </c>
      <c r="N120" s="135"/>
      <c r="O120" s="135"/>
    </row>
    <row r="121" spans="1:15" s="18" customFormat="1" ht="15" customHeight="1" x14ac:dyDescent="0.25">
      <c r="A121" s="116"/>
      <c r="B121" s="130" t="s">
        <v>169</v>
      </c>
      <c r="C121" s="130"/>
      <c r="D121" s="130"/>
      <c r="E121" s="130"/>
      <c r="F121" s="130"/>
      <c r="G121" s="131"/>
      <c r="H121" s="131"/>
      <c r="I121" s="131"/>
      <c r="J121" s="134" t="str">
        <f>IF(G121="","",G121*12)</f>
        <v/>
      </c>
      <c r="K121" s="134"/>
      <c r="L121" s="134"/>
      <c r="M121" s="135" t="str">
        <f>IF(G121="","",J121/$J$157)</f>
        <v/>
      </c>
      <c r="N121" s="135"/>
      <c r="O121" s="135"/>
    </row>
    <row r="122" spans="1:15" s="18" customFormat="1" ht="15" customHeight="1" x14ac:dyDescent="0.25">
      <c r="A122" s="116"/>
      <c r="B122" s="130" t="s">
        <v>169</v>
      </c>
      <c r="C122" s="130"/>
      <c r="D122" s="130"/>
      <c r="E122" s="130"/>
      <c r="F122" s="130"/>
      <c r="G122" s="131"/>
      <c r="H122" s="131"/>
      <c r="I122" s="131"/>
      <c r="J122" s="134" t="str">
        <f>IF(G122="","",G122*12)</f>
        <v/>
      </c>
      <c r="K122" s="134"/>
      <c r="L122" s="134"/>
      <c r="M122" s="135" t="str">
        <f>IF(G122="","",J122/$J$157)</f>
        <v/>
      </c>
      <c r="N122" s="135"/>
      <c r="O122" s="135"/>
    </row>
    <row r="123" spans="1:15" s="18" customFormat="1" ht="15" customHeight="1" x14ac:dyDescent="0.25">
      <c r="A123" s="116"/>
      <c r="B123" s="130" t="s">
        <v>169</v>
      </c>
      <c r="C123" s="130"/>
      <c r="D123" s="130"/>
      <c r="E123" s="130"/>
      <c r="F123" s="130"/>
      <c r="G123" s="131"/>
      <c r="H123" s="131"/>
      <c r="I123" s="131"/>
      <c r="J123" s="134" t="str">
        <f>IF(G123="","",G123*12)</f>
        <v/>
      </c>
      <c r="K123" s="134"/>
      <c r="L123" s="134"/>
      <c r="M123" s="135" t="str">
        <f>IF(G123="","",J123/$J$157)</f>
        <v/>
      </c>
      <c r="N123" s="135"/>
      <c r="O123" s="135"/>
    </row>
    <row r="124" spans="1:15" s="18" customFormat="1" ht="15" customHeight="1" x14ac:dyDescent="0.25">
      <c r="A124" s="123" t="s">
        <v>2</v>
      </c>
      <c r="B124" s="124"/>
      <c r="C124" s="124"/>
      <c r="D124" s="124"/>
      <c r="E124" s="124"/>
      <c r="F124" s="136"/>
      <c r="G124" s="125" t="str">
        <f>IF(SUM(G119:I123)=0,"",SUM(G119:I123))</f>
        <v/>
      </c>
      <c r="H124" s="125"/>
      <c r="I124" s="125"/>
      <c r="J124" s="129" t="str">
        <f>IF(SUM(J119:L123)=0,"",SUM(J119:L123))</f>
        <v/>
      </c>
      <c r="K124" s="129"/>
      <c r="L124" s="129"/>
      <c r="M124" s="139" t="str">
        <f>IF(SUM(M119:O123)=0,"",SUM(M119:O123))</f>
        <v/>
      </c>
      <c r="N124" s="139"/>
      <c r="O124" s="139"/>
    </row>
    <row r="125" spans="1:15" s="19" customFormat="1" ht="15" customHeight="1" x14ac:dyDescent="0.25">
      <c r="A125" s="132"/>
      <c r="B125" s="133"/>
      <c r="C125" s="133"/>
      <c r="D125" s="133"/>
      <c r="E125" s="133"/>
      <c r="F125" s="133"/>
      <c r="G125" s="133"/>
      <c r="H125" s="133"/>
      <c r="I125" s="133"/>
      <c r="J125" s="133"/>
      <c r="K125" s="133"/>
      <c r="L125" s="133"/>
      <c r="M125" s="133"/>
      <c r="N125" s="133"/>
      <c r="O125" s="133"/>
    </row>
    <row r="126" spans="1:15" s="18" customFormat="1" ht="15" customHeight="1" x14ac:dyDescent="0.25">
      <c r="A126" s="119" t="s">
        <v>15</v>
      </c>
      <c r="B126" s="140"/>
      <c r="C126" s="140"/>
      <c r="D126" s="140"/>
      <c r="E126" s="140"/>
      <c r="F126" s="140"/>
      <c r="G126" s="146" t="s">
        <v>22</v>
      </c>
      <c r="H126" s="146"/>
      <c r="I126" s="146"/>
      <c r="J126" s="117" t="s">
        <v>23</v>
      </c>
      <c r="K126" s="117"/>
      <c r="L126" s="117"/>
      <c r="M126" s="117" t="s">
        <v>3</v>
      </c>
      <c r="N126" s="117"/>
      <c r="O126" s="118"/>
    </row>
    <row r="127" spans="1:15" s="18" customFormat="1" ht="15" customHeight="1" x14ac:dyDescent="0.25">
      <c r="A127" s="116"/>
      <c r="B127" s="137" t="s">
        <v>51</v>
      </c>
      <c r="C127" s="137"/>
      <c r="D127" s="137"/>
      <c r="E127" s="137"/>
      <c r="F127" s="137"/>
      <c r="G127" s="131"/>
      <c r="H127" s="131"/>
      <c r="I127" s="131"/>
      <c r="J127" s="134" t="str">
        <f t="shared" ref="J127:J138" si="16">IF(G127="","",G127*12)</f>
        <v/>
      </c>
      <c r="K127" s="134"/>
      <c r="L127" s="134"/>
      <c r="M127" s="135" t="str">
        <f t="shared" ref="M127:M138" si="17">IF(G127="","",J127/$J$157)</f>
        <v/>
      </c>
      <c r="N127" s="135"/>
      <c r="O127" s="135"/>
    </row>
    <row r="128" spans="1:15" s="18" customFormat="1" ht="15" customHeight="1" x14ac:dyDescent="0.25">
      <c r="A128" s="116"/>
      <c r="B128" s="137" t="s">
        <v>64</v>
      </c>
      <c r="C128" s="137"/>
      <c r="D128" s="137"/>
      <c r="E128" s="137"/>
      <c r="F128" s="137"/>
      <c r="G128" s="131"/>
      <c r="H128" s="131"/>
      <c r="I128" s="131"/>
      <c r="J128" s="134" t="str">
        <f t="shared" si="16"/>
        <v/>
      </c>
      <c r="K128" s="134"/>
      <c r="L128" s="134"/>
      <c r="M128" s="135" t="str">
        <f t="shared" si="17"/>
        <v/>
      </c>
      <c r="N128" s="135"/>
      <c r="O128" s="135"/>
    </row>
    <row r="129" spans="1:15" s="18" customFormat="1" ht="15" customHeight="1" x14ac:dyDescent="0.25">
      <c r="A129" s="116"/>
      <c r="B129" s="137" t="s">
        <v>108</v>
      </c>
      <c r="C129" s="137"/>
      <c r="D129" s="137"/>
      <c r="E129" s="137"/>
      <c r="F129" s="137"/>
      <c r="G129" s="131"/>
      <c r="H129" s="131"/>
      <c r="I129" s="131"/>
      <c r="J129" s="134" t="str">
        <f t="shared" si="16"/>
        <v/>
      </c>
      <c r="K129" s="134"/>
      <c r="L129" s="134"/>
      <c r="M129" s="135" t="str">
        <f t="shared" si="17"/>
        <v/>
      </c>
      <c r="N129" s="135"/>
      <c r="O129" s="135"/>
    </row>
    <row r="130" spans="1:15" s="18" customFormat="1" ht="15" customHeight="1" x14ac:dyDescent="0.25">
      <c r="A130" s="116"/>
      <c r="B130" s="137" t="s">
        <v>109</v>
      </c>
      <c r="C130" s="137"/>
      <c r="D130" s="137"/>
      <c r="E130" s="137"/>
      <c r="F130" s="137"/>
      <c r="G130" s="131"/>
      <c r="H130" s="131"/>
      <c r="I130" s="131"/>
      <c r="J130" s="134" t="str">
        <f t="shared" si="16"/>
        <v/>
      </c>
      <c r="K130" s="134"/>
      <c r="L130" s="134"/>
      <c r="M130" s="135" t="str">
        <f t="shared" si="17"/>
        <v/>
      </c>
      <c r="N130" s="135"/>
      <c r="O130" s="135"/>
    </row>
    <row r="131" spans="1:15" s="18" customFormat="1" ht="15" customHeight="1" x14ac:dyDescent="0.25">
      <c r="A131" s="116"/>
      <c r="B131" s="137" t="s">
        <v>8</v>
      </c>
      <c r="C131" s="137"/>
      <c r="D131" s="137"/>
      <c r="E131" s="137"/>
      <c r="F131" s="137"/>
      <c r="G131" s="131"/>
      <c r="H131" s="131"/>
      <c r="I131" s="131"/>
      <c r="J131" s="134" t="str">
        <f t="shared" si="16"/>
        <v/>
      </c>
      <c r="K131" s="134"/>
      <c r="L131" s="134"/>
      <c r="M131" s="135" t="str">
        <f t="shared" si="17"/>
        <v/>
      </c>
      <c r="N131" s="135"/>
      <c r="O131" s="135"/>
    </row>
    <row r="132" spans="1:15" s="18" customFormat="1" ht="15" customHeight="1" x14ac:dyDescent="0.25">
      <c r="A132" s="116"/>
      <c r="B132" s="137" t="s">
        <v>25</v>
      </c>
      <c r="C132" s="137"/>
      <c r="D132" s="137"/>
      <c r="E132" s="137"/>
      <c r="F132" s="137"/>
      <c r="G132" s="131"/>
      <c r="H132" s="131"/>
      <c r="I132" s="131"/>
      <c r="J132" s="134" t="str">
        <f t="shared" si="16"/>
        <v/>
      </c>
      <c r="K132" s="134"/>
      <c r="L132" s="134"/>
      <c r="M132" s="135" t="str">
        <f t="shared" si="17"/>
        <v/>
      </c>
      <c r="N132" s="135"/>
      <c r="O132" s="135"/>
    </row>
    <row r="133" spans="1:15" s="18" customFormat="1" ht="15" customHeight="1" x14ac:dyDescent="0.25">
      <c r="A133" s="116"/>
      <c r="B133" s="137" t="s">
        <v>55</v>
      </c>
      <c r="C133" s="137"/>
      <c r="D133" s="137"/>
      <c r="E133" s="137"/>
      <c r="F133" s="137"/>
      <c r="G133" s="131"/>
      <c r="H133" s="131"/>
      <c r="I133" s="131"/>
      <c r="J133" s="134" t="str">
        <f t="shared" si="16"/>
        <v/>
      </c>
      <c r="K133" s="134"/>
      <c r="L133" s="134"/>
      <c r="M133" s="135" t="str">
        <f t="shared" si="17"/>
        <v/>
      </c>
      <c r="N133" s="135"/>
      <c r="O133" s="135"/>
    </row>
    <row r="134" spans="1:15" s="18" customFormat="1" ht="15" customHeight="1" x14ac:dyDescent="0.25">
      <c r="A134" s="116"/>
      <c r="B134" s="130" t="s">
        <v>169</v>
      </c>
      <c r="C134" s="130"/>
      <c r="D134" s="130"/>
      <c r="E134" s="130"/>
      <c r="F134" s="130"/>
      <c r="G134" s="131"/>
      <c r="H134" s="131"/>
      <c r="I134" s="131"/>
      <c r="J134" s="134" t="str">
        <f t="shared" si="16"/>
        <v/>
      </c>
      <c r="K134" s="134"/>
      <c r="L134" s="134"/>
      <c r="M134" s="135" t="str">
        <f t="shared" si="17"/>
        <v/>
      </c>
      <c r="N134" s="135"/>
      <c r="O134" s="135"/>
    </row>
    <row r="135" spans="1:15" s="18" customFormat="1" ht="15" customHeight="1" x14ac:dyDescent="0.25">
      <c r="A135" s="116"/>
      <c r="B135" s="130" t="s">
        <v>169</v>
      </c>
      <c r="C135" s="130"/>
      <c r="D135" s="130"/>
      <c r="E135" s="130"/>
      <c r="F135" s="130"/>
      <c r="G135" s="131"/>
      <c r="H135" s="131"/>
      <c r="I135" s="131"/>
      <c r="J135" s="134" t="str">
        <f t="shared" si="16"/>
        <v/>
      </c>
      <c r="K135" s="134"/>
      <c r="L135" s="134"/>
      <c r="M135" s="135" t="str">
        <f t="shared" si="17"/>
        <v/>
      </c>
      <c r="N135" s="135"/>
      <c r="O135" s="135"/>
    </row>
    <row r="136" spans="1:15" s="18" customFormat="1" ht="15" customHeight="1" x14ac:dyDescent="0.25">
      <c r="A136" s="116"/>
      <c r="B136" s="130" t="s">
        <v>169</v>
      </c>
      <c r="C136" s="130"/>
      <c r="D136" s="130"/>
      <c r="E136" s="130"/>
      <c r="F136" s="130"/>
      <c r="G136" s="131"/>
      <c r="H136" s="131"/>
      <c r="I136" s="131"/>
      <c r="J136" s="134" t="str">
        <f t="shared" si="16"/>
        <v/>
      </c>
      <c r="K136" s="134"/>
      <c r="L136" s="134"/>
      <c r="M136" s="135" t="str">
        <f t="shared" si="17"/>
        <v/>
      </c>
      <c r="N136" s="135"/>
      <c r="O136" s="135"/>
    </row>
    <row r="137" spans="1:15" s="18" customFormat="1" ht="15" customHeight="1" x14ac:dyDescent="0.25">
      <c r="A137" s="116"/>
      <c r="B137" s="130" t="s">
        <v>169</v>
      </c>
      <c r="C137" s="130"/>
      <c r="D137" s="130"/>
      <c r="E137" s="130"/>
      <c r="F137" s="130"/>
      <c r="G137" s="131"/>
      <c r="H137" s="131"/>
      <c r="I137" s="131"/>
      <c r="J137" s="134" t="str">
        <f t="shared" si="16"/>
        <v/>
      </c>
      <c r="K137" s="134"/>
      <c r="L137" s="134"/>
      <c r="M137" s="135" t="str">
        <f t="shared" si="17"/>
        <v/>
      </c>
      <c r="N137" s="135"/>
      <c r="O137" s="135"/>
    </row>
    <row r="138" spans="1:15" s="18" customFormat="1" ht="15" customHeight="1" x14ac:dyDescent="0.25">
      <c r="A138" s="116"/>
      <c r="B138" s="130" t="s">
        <v>169</v>
      </c>
      <c r="C138" s="130"/>
      <c r="D138" s="130"/>
      <c r="E138" s="130"/>
      <c r="F138" s="130"/>
      <c r="G138" s="131"/>
      <c r="H138" s="131"/>
      <c r="I138" s="131"/>
      <c r="J138" s="134" t="str">
        <f t="shared" si="16"/>
        <v/>
      </c>
      <c r="K138" s="134"/>
      <c r="L138" s="134"/>
      <c r="M138" s="135" t="str">
        <f t="shared" si="17"/>
        <v/>
      </c>
      <c r="N138" s="135"/>
      <c r="O138" s="135"/>
    </row>
    <row r="139" spans="1:15" s="18" customFormat="1" ht="15" customHeight="1" x14ac:dyDescent="0.25">
      <c r="A139" s="123" t="s">
        <v>2</v>
      </c>
      <c r="B139" s="124"/>
      <c r="C139" s="124"/>
      <c r="D139" s="124"/>
      <c r="E139" s="124"/>
      <c r="F139" s="124"/>
      <c r="G139" s="125" t="str">
        <f>IF(SUM(G127:I138)=0,"",SUM(G127:I138))</f>
        <v/>
      </c>
      <c r="H139" s="125"/>
      <c r="I139" s="125"/>
      <c r="J139" s="129" t="str">
        <f>IF(SUM(J127:L138)=0,"",SUM(J127:L138))</f>
        <v/>
      </c>
      <c r="K139" s="129"/>
      <c r="L139" s="129"/>
      <c r="M139" s="139" t="str">
        <f>IF(SUM(M127:O138)=0,"",SUM(M127:O138))</f>
        <v/>
      </c>
      <c r="N139" s="139"/>
      <c r="O139" s="139"/>
    </row>
    <row r="140" spans="1:15" s="18" customFormat="1" ht="15" customHeight="1" x14ac:dyDescent="0.25">
      <c r="A140" s="132"/>
      <c r="B140" s="133"/>
      <c r="C140" s="133"/>
      <c r="D140" s="133"/>
      <c r="E140" s="133"/>
      <c r="F140" s="133"/>
      <c r="G140" s="133"/>
      <c r="H140" s="133"/>
      <c r="I140" s="133"/>
      <c r="J140" s="133"/>
      <c r="K140" s="133"/>
      <c r="L140" s="133"/>
      <c r="M140" s="133"/>
      <c r="N140" s="133"/>
      <c r="O140" s="133"/>
    </row>
    <row r="141" spans="1:15" s="18" customFormat="1" ht="15" customHeight="1" x14ac:dyDescent="0.25">
      <c r="A141" s="119" t="s">
        <v>138</v>
      </c>
      <c r="B141" s="120"/>
      <c r="C141" s="120"/>
      <c r="D141" s="120"/>
      <c r="E141" s="120"/>
      <c r="F141" s="120"/>
      <c r="G141" s="146" t="s">
        <v>22</v>
      </c>
      <c r="H141" s="146"/>
      <c r="I141" s="146"/>
      <c r="J141" s="117" t="s">
        <v>23</v>
      </c>
      <c r="K141" s="117"/>
      <c r="L141" s="117"/>
      <c r="M141" s="117" t="s">
        <v>3</v>
      </c>
      <c r="N141" s="117"/>
      <c r="O141" s="118"/>
    </row>
    <row r="142" spans="1:15" s="18" customFormat="1" ht="15" customHeight="1" x14ac:dyDescent="0.25">
      <c r="A142" s="160"/>
      <c r="B142" s="137" t="str">
        <f>Fixkosten!A5</f>
        <v>Geschäfts- und Raumkosten (Gebäude/Lokal/Büro)</v>
      </c>
      <c r="C142" s="137"/>
      <c r="D142" s="137"/>
      <c r="E142" s="137"/>
      <c r="F142" s="137"/>
      <c r="G142" s="125" t="str">
        <f>IF(G14="","",G14)</f>
        <v/>
      </c>
      <c r="H142" s="125"/>
      <c r="I142" s="125"/>
      <c r="J142" s="129" t="str">
        <f>IF(J14="","",J14)</f>
        <v/>
      </c>
      <c r="K142" s="129"/>
      <c r="L142" s="129"/>
      <c r="M142" s="139" t="str">
        <f>IF(M14="","",M14)</f>
        <v/>
      </c>
      <c r="N142" s="139"/>
      <c r="O142" s="139"/>
    </row>
    <row r="143" spans="1:15" s="18" customFormat="1" ht="15" customHeight="1" x14ac:dyDescent="0.25">
      <c r="A143" s="160"/>
      <c r="B143" s="137" t="str">
        <f>Fixkosten!A16</f>
        <v>Leasing (ohne Kfz)</v>
      </c>
      <c r="C143" s="137"/>
      <c r="D143" s="137"/>
      <c r="E143" s="137"/>
      <c r="F143" s="137"/>
      <c r="G143" s="125" t="str">
        <f>IF(G23="","",G23)</f>
        <v/>
      </c>
      <c r="H143" s="125"/>
      <c r="I143" s="125"/>
      <c r="J143" s="129" t="str">
        <f>IF(J23="","",J23)</f>
        <v/>
      </c>
      <c r="K143" s="129"/>
      <c r="L143" s="129"/>
      <c r="M143" s="139" t="str">
        <f>IF(M23="","",M23)</f>
        <v/>
      </c>
      <c r="N143" s="139"/>
      <c r="O143" s="139"/>
    </row>
    <row r="144" spans="1:15" s="18" customFormat="1" ht="15" customHeight="1" x14ac:dyDescent="0.25">
      <c r="A144" s="160"/>
      <c r="B144" s="137" t="str">
        <f>Fixkosten!A25</f>
        <v>Sozialversicherung der gewerblichen Wirtschaft</v>
      </c>
      <c r="C144" s="137"/>
      <c r="D144" s="137"/>
      <c r="E144" s="137"/>
      <c r="F144" s="137"/>
      <c r="G144" s="125">
        <f>IF(G28="","",G28)</f>
        <v>150.41666666666666</v>
      </c>
      <c r="H144" s="125"/>
      <c r="I144" s="125"/>
      <c r="J144" s="129">
        <f>IF(J28="","",J28)</f>
        <v>1805</v>
      </c>
      <c r="K144" s="129"/>
      <c r="L144" s="129"/>
      <c r="M144" s="139">
        <f>IF(M28="","",M28)</f>
        <v>1</v>
      </c>
      <c r="N144" s="139"/>
      <c r="O144" s="139"/>
    </row>
    <row r="145" spans="1:15" s="18" customFormat="1" ht="15" customHeight="1" x14ac:dyDescent="0.25">
      <c r="A145" s="160"/>
      <c r="B145" s="137" t="str">
        <f>Fixkosten!A30</f>
        <v>Personalkosten (Löhne und Gehälter)</v>
      </c>
      <c r="C145" s="137"/>
      <c r="D145" s="137"/>
      <c r="E145" s="137"/>
      <c r="F145" s="137"/>
      <c r="G145" s="125" t="str">
        <f>IF(G33="","",G33)</f>
        <v/>
      </c>
      <c r="H145" s="125"/>
      <c r="I145" s="125"/>
      <c r="J145" s="129" t="str">
        <f>IF(J33="","",J33)</f>
        <v/>
      </c>
      <c r="K145" s="129"/>
      <c r="L145" s="129"/>
      <c r="M145" s="139" t="str">
        <f>IF(M33="","",M33)</f>
        <v/>
      </c>
      <c r="N145" s="139"/>
      <c r="O145" s="139"/>
    </row>
    <row r="146" spans="1:15" s="18" customFormat="1" ht="15" customHeight="1" x14ac:dyDescent="0.25">
      <c r="A146" s="160"/>
      <c r="B146" s="137" t="str">
        <f>Fixkosten!A35</f>
        <v>KFZ-Kosten</v>
      </c>
      <c r="C146" s="137"/>
      <c r="D146" s="137"/>
      <c r="E146" s="137"/>
      <c r="F146" s="137"/>
      <c r="G146" s="125" t="str">
        <f>IF(G38="","",G38)</f>
        <v/>
      </c>
      <c r="H146" s="125"/>
      <c r="I146" s="125"/>
      <c r="J146" s="129" t="str">
        <f>IF(J38="","",J38)</f>
        <v/>
      </c>
      <c r="K146" s="129"/>
      <c r="L146" s="129"/>
      <c r="M146" s="139" t="str">
        <f>IF(M38="","",M38)</f>
        <v/>
      </c>
      <c r="N146" s="139"/>
      <c r="O146" s="139"/>
    </row>
    <row r="147" spans="1:15" s="18" customFormat="1" ht="15" customHeight="1" x14ac:dyDescent="0.25">
      <c r="A147" s="160"/>
      <c r="B147" s="137" t="str">
        <f>Fixkosten!A40</f>
        <v>Kredite (ohne KFZ)</v>
      </c>
      <c r="C147" s="137"/>
      <c r="D147" s="137"/>
      <c r="E147" s="137"/>
      <c r="F147" s="137"/>
      <c r="G147" s="125" t="str">
        <f>IF(G49="","",G49)</f>
        <v/>
      </c>
      <c r="H147" s="125"/>
      <c r="I147" s="125"/>
      <c r="J147" s="129" t="str">
        <f>IF(J49="","",J49)</f>
        <v/>
      </c>
      <c r="K147" s="129"/>
      <c r="L147" s="129"/>
      <c r="M147" s="139" t="str">
        <f>IF(M49="","",M49)</f>
        <v/>
      </c>
      <c r="N147" s="139"/>
      <c r="O147" s="139"/>
    </row>
    <row r="148" spans="1:15" s="18" customFormat="1" ht="15" customHeight="1" x14ac:dyDescent="0.25">
      <c r="A148" s="160"/>
      <c r="B148" s="137" t="str">
        <f>Fixkosten!A51</f>
        <v>Instandhaltung/Wartung/Reparaturen (ohne KFZ)</v>
      </c>
      <c r="C148" s="137"/>
      <c r="D148" s="137"/>
      <c r="E148" s="137"/>
      <c r="F148" s="137"/>
      <c r="G148" s="125" t="str">
        <f>IF(G59="","",G59)</f>
        <v/>
      </c>
      <c r="H148" s="125"/>
      <c r="I148" s="125"/>
      <c r="J148" s="129" t="str">
        <f>IF(J59="","",J59)</f>
        <v/>
      </c>
      <c r="K148" s="129"/>
      <c r="L148" s="129"/>
      <c r="M148" s="139" t="str">
        <f>IF(M59="","",M59)</f>
        <v/>
      </c>
      <c r="N148" s="139"/>
      <c r="O148" s="139"/>
    </row>
    <row r="149" spans="1:15" s="18" customFormat="1" ht="15" customHeight="1" x14ac:dyDescent="0.25">
      <c r="A149" s="160"/>
      <c r="B149" s="137" t="str">
        <f>Fixkosten!A61</f>
        <v>Abschreibungen</v>
      </c>
      <c r="C149" s="137"/>
      <c r="D149" s="137"/>
      <c r="E149" s="137"/>
      <c r="F149" s="137"/>
      <c r="G149" s="125" t="str">
        <f>IF(G64="","",G64)</f>
        <v/>
      </c>
      <c r="H149" s="125"/>
      <c r="I149" s="125"/>
      <c r="J149" s="129" t="str">
        <f>IF(J64="","",J64)</f>
        <v/>
      </c>
      <c r="K149" s="129"/>
      <c r="L149" s="129"/>
      <c r="M149" s="139" t="str">
        <f>IF(M64="","",M64)</f>
        <v/>
      </c>
      <c r="N149" s="139"/>
      <c r="O149" s="139"/>
    </row>
    <row r="150" spans="1:15" s="18" customFormat="1" ht="15" customHeight="1" x14ac:dyDescent="0.25">
      <c r="A150" s="160"/>
      <c r="B150" s="137" t="str">
        <f>Fixkosten!A66</f>
        <v>Versicherungen (ohne KFZ, ohne Sozialversicherung)</v>
      </c>
      <c r="C150" s="137"/>
      <c r="D150" s="137"/>
      <c r="E150" s="137"/>
      <c r="F150" s="137"/>
      <c r="G150" s="125" t="str">
        <f>IF(G77="","",G77)</f>
        <v/>
      </c>
      <c r="H150" s="125"/>
      <c r="I150" s="125"/>
      <c r="J150" s="129" t="str">
        <f>IF(J77="","",J77)</f>
        <v/>
      </c>
      <c r="K150" s="129"/>
      <c r="L150" s="129"/>
      <c r="M150" s="139" t="str">
        <f>IF(M77="","",M77)</f>
        <v/>
      </c>
      <c r="N150" s="139"/>
      <c r="O150" s="139"/>
    </row>
    <row r="151" spans="1:15" s="18" customFormat="1" ht="15" customHeight="1" x14ac:dyDescent="0.25">
      <c r="A151" s="160"/>
      <c r="B151" s="137" t="str">
        <f>Fixkosten!A79</f>
        <v>Büroaufwand</v>
      </c>
      <c r="C151" s="137"/>
      <c r="D151" s="137"/>
      <c r="E151" s="137"/>
      <c r="F151" s="137"/>
      <c r="G151" s="125" t="str">
        <f>IF(G84="","",G84)</f>
        <v/>
      </c>
      <c r="H151" s="125"/>
      <c r="I151" s="125"/>
      <c r="J151" s="129" t="str">
        <f>IF(J84="","",J84)</f>
        <v/>
      </c>
      <c r="K151" s="129"/>
      <c r="L151" s="129"/>
      <c r="M151" s="139" t="str">
        <f>IF(M84="","",M84)</f>
        <v/>
      </c>
      <c r="N151" s="139"/>
      <c r="O151" s="139"/>
    </row>
    <row r="152" spans="1:15" s="18" customFormat="1" ht="15" customHeight="1" x14ac:dyDescent="0.25">
      <c r="A152" s="160"/>
      <c r="B152" s="137" t="str">
        <f>Fixkosten!A86</f>
        <v>Kommunikation</v>
      </c>
      <c r="C152" s="137"/>
      <c r="D152" s="137"/>
      <c r="E152" s="137"/>
      <c r="F152" s="137"/>
      <c r="G152" s="125" t="str">
        <f>IF(G94="","",G94)</f>
        <v/>
      </c>
      <c r="H152" s="125"/>
      <c r="I152" s="125"/>
      <c r="J152" s="129" t="str">
        <f>IF(J94="","",J94)</f>
        <v/>
      </c>
      <c r="K152" s="129"/>
      <c r="L152" s="129"/>
      <c r="M152" s="139" t="str">
        <f>IF(M94="","",M94)</f>
        <v/>
      </c>
      <c r="N152" s="139"/>
      <c r="O152" s="139"/>
    </row>
    <row r="153" spans="1:15" s="18" customFormat="1" ht="15" customHeight="1" x14ac:dyDescent="0.25">
      <c r="A153" s="160"/>
      <c r="B153" s="137" t="str">
        <f>Fixkosten!A96</f>
        <v>Beratungsaufwand</v>
      </c>
      <c r="C153" s="137"/>
      <c r="D153" s="137"/>
      <c r="E153" s="137"/>
      <c r="F153" s="137"/>
      <c r="G153" s="125" t="str">
        <f>IF(G103="","",G103)</f>
        <v/>
      </c>
      <c r="H153" s="125"/>
      <c r="I153" s="125"/>
      <c r="J153" s="129" t="str">
        <f>IF(J103="","",J103)</f>
        <v/>
      </c>
      <c r="K153" s="129"/>
      <c r="L153" s="129"/>
      <c r="M153" s="139" t="str">
        <f>IF(M103="","",M103)</f>
        <v/>
      </c>
      <c r="N153" s="139"/>
      <c r="O153" s="139"/>
    </row>
    <row r="154" spans="1:15" s="18" customFormat="1" ht="15" customHeight="1" x14ac:dyDescent="0.25">
      <c r="A154" s="160"/>
      <c r="B154" s="137" t="str">
        <f>Fixkosten!A105</f>
        <v>Marketing, Werbung</v>
      </c>
      <c r="C154" s="137"/>
      <c r="D154" s="137"/>
      <c r="E154" s="137"/>
      <c r="F154" s="137"/>
      <c r="G154" s="125" t="str">
        <f>IF(G116="","",G116)</f>
        <v/>
      </c>
      <c r="H154" s="125"/>
      <c r="I154" s="125"/>
      <c r="J154" s="129" t="str">
        <f>IF(J116="","",J116)</f>
        <v/>
      </c>
      <c r="K154" s="129"/>
      <c r="L154" s="129"/>
      <c r="M154" s="139" t="str">
        <f>IF(M116="","",M116)</f>
        <v/>
      </c>
      <c r="N154" s="139"/>
      <c r="O154" s="139"/>
    </row>
    <row r="155" spans="1:15" s="18" customFormat="1" ht="15" customHeight="1" x14ac:dyDescent="0.25">
      <c r="A155" s="160"/>
      <c r="B155" s="137" t="str">
        <f>Fixkosten!A118</f>
        <v>Reiseaufwand</v>
      </c>
      <c r="C155" s="137"/>
      <c r="D155" s="137"/>
      <c r="E155" s="137"/>
      <c r="F155" s="137"/>
      <c r="G155" s="125" t="str">
        <f>IF(G124="","",G124)</f>
        <v/>
      </c>
      <c r="H155" s="125"/>
      <c r="I155" s="125"/>
      <c r="J155" s="129" t="str">
        <f>IF(J124="","",J124)</f>
        <v/>
      </c>
      <c r="K155" s="129"/>
      <c r="L155" s="129"/>
      <c r="M155" s="139" t="str">
        <f>IF(M124="","",M124)</f>
        <v/>
      </c>
      <c r="N155" s="139"/>
      <c r="O155" s="139"/>
    </row>
    <row r="156" spans="1:15" s="18" customFormat="1" ht="15" customHeight="1" x14ac:dyDescent="0.25">
      <c r="A156" s="160"/>
      <c r="B156" s="137" t="str">
        <f>Fixkosten!A126</f>
        <v>Sonstiger Aufwand</v>
      </c>
      <c r="C156" s="137"/>
      <c r="D156" s="137"/>
      <c r="E156" s="137"/>
      <c r="F156" s="137"/>
      <c r="G156" s="125" t="str">
        <f>IF(G139="","",G139)</f>
        <v/>
      </c>
      <c r="H156" s="125"/>
      <c r="I156" s="125"/>
      <c r="J156" s="129" t="str">
        <f>IF(J139="","",J139)</f>
        <v/>
      </c>
      <c r="K156" s="129"/>
      <c r="L156" s="129"/>
      <c r="M156" s="139" t="str">
        <f>IF(M139="","",M139)</f>
        <v/>
      </c>
      <c r="N156" s="139"/>
      <c r="O156" s="139"/>
    </row>
    <row r="157" spans="1:15" s="18" customFormat="1" ht="15" customHeight="1" x14ac:dyDescent="0.25">
      <c r="A157" s="123" t="s">
        <v>2</v>
      </c>
      <c r="B157" s="124"/>
      <c r="C157" s="124"/>
      <c r="D157" s="124"/>
      <c r="E157" s="124"/>
      <c r="F157" s="136"/>
      <c r="G157" s="125">
        <f>IF(SUM(G142:I156)=0,"",SUM(G142:I156))</f>
        <v>150.41666666666666</v>
      </c>
      <c r="H157" s="125"/>
      <c r="I157" s="125"/>
      <c r="J157" s="129">
        <f>IF(SUM(J142:L156)=0,"",SUM(J142:L156))</f>
        <v>1805</v>
      </c>
      <c r="K157" s="129"/>
      <c r="L157" s="129"/>
      <c r="M157" s="139">
        <f>IF(SUM(M142:O156)=0,"",SUM(M142:O156))</f>
        <v>1</v>
      </c>
      <c r="N157" s="139"/>
      <c r="O157" s="139"/>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4" manualBreakCount="4">
        <brk id="35" max="16383" man="1"/>
        <brk id="66" max="16383" man="1"/>
        <brk id="96" max="16383" man="1"/>
        <brk id="126"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585">
    <mergeCell ref="M62:O62"/>
    <mergeCell ref="M143:O143"/>
    <mergeCell ref="G144:I144"/>
    <mergeCell ref="J144:L144"/>
    <mergeCell ref="M144:O144"/>
    <mergeCell ref="J153:L153"/>
    <mergeCell ref="M153:O153"/>
    <mergeCell ref="M147:O147"/>
    <mergeCell ref="B153:F153"/>
    <mergeCell ref="M145:O145"/>
    <mergeCell ref="B151:F151"/>
    <mergeCell ref="G145:I145"/>
    <mergeCell ref="G148:I148"/>
    <mergeCell ref="G150:I150"/>
    <mergeCell ref="M148:O148"/>
    <mergeCell ref="M152:O152"/>
    <mergeCell ref="M149:O149"/>
    <mergeCell ref="B145:F145"/>
    <mergeCell ref="B148:F148"/>
    <mergeCell ref="B150:F150"/>
    <mergeCell ref="B149:F149"/>
    <mergeCell ref="M146:O146"/>
    <mergeCell ref="J149:L149"/>
    <mergeCell ref="M151:O151"/>
    <mergeCell ref="G149:I149"/>
    <mergeCell ref="M156:O156"/>
    <mergeCell ref="B156:F156"/>
    <mergeCell ref="G156:I156"/>
    <mergeCell ref="G153:I153"/>
    <mergeCell ref="G155:I155"/>
    <mergeCell ref="B154:F154"/>
    <mergeCell ref="J154:L154"/>
    <mergeCell ref="M154:O154"/>
    <mergeCell ref="G154:I154"/>
    <mergeCell ref="M155:O155"/>
    <mergeCell ref="G151:I151"/>
    <mergeCell ref="A157:F157"/>
    <mergeCell ref="G157:I157"/>
    <mergeCell ref="G135:I135"/>
    <mergeCell ref="J135:L135"/>
    <mergeCell ref="A141:F141"/>
    <mergeCell ref="B142:F142"/>
    <mergeCell ref="B147:F147"/>
    <mergeCell ref="B144:F144"/>
    <mergeCell ref="B143:F143"/>
    <mergeCell ref="J157:L157"/>
    <mergeCell ref="G147:I147"/>
    <mergeCell ref="J147:L147"/>
    <mergeCell ref="B152:F152"/>
    <mergeCell ref="J151:L151"/>
    <mergeCell ref="J152:L152"/>
    <mergeCell ref="J146:L146"/>
    <mergeCell ref="J148:L148"/>
    <mergeCell ref="B146:F146"/>
    <mergeCell ref="G137:I137"/>
    <mergeCell ref="A139:F139"/>
    <mergeCell ref="A142:A156"/>
    <mergeCell ref="J155:L155"/>
    <mergeCell ref="B135:F135"/>
    <mergeCell ref="B155:F155"/>
    <mergeCell ref="M157:O157"/>
    <mergeCell ref="G136:I136"/>
    <mergeCell ref="J143:L143"/>
    <mergeCell ref="G141:I141"/>
    <mergeCell ref="J141:L141"/>
    <mergeCell ref="M141:O141"/>
    <mergeCell ref="M142:O142"/>
    <mergeCell ref="J139:L139"/>
    <mergeCell ref="M139:O139"/>
    <mergeCell ref="J142:L142"/>
    <mergeCell ref="J145:L145"/>
    <mergeCell ref="G139:I139"/>
    <mergeCell ref="G142:I142"/>
    <mergeCell ref="G143:I143"/>
    <mergeCell ref="J138:L138"/>
    <mergeCell ref="M138:O138"/>
    <mergeCell ref="J136:L136"/>
    <mergeCell ref="M136:O136"/>
    <mergeCell ref="M137:O137"/>
    <mergeCell ref="G152:I152"/>
    <mergeCell ref="G146:I146"/>
    <mergeCell ref="J156:L156"/>
    <mergeCell ref="J150:L150"/>
    <mergeCell ref="M150:O150"/>
    <mergeCell ref="G113:I113"/>
    <mergeCell ref="M120:O120"/>
    <mergeCell ref="G119:I119"/>
    <mergeCell ref="J129:L129"/>
    <mergeCell ref="M129:O129"/>
    <mergeCell ref="J131:L131"/>
    <mergeCell ref="M130:O130"/>
    <mergeCell ref="J130:L130"/>
    <mergeCell ref="M128:O128"/>
    <mergeCell ref="J127:L127"/>
    <mergeCell ref="M127:O127"/>
    <mergeCell ref="M126:O126"/>
    <mergeCell ref="J126:L126"/>
    <mergeCell ref="J124:L124"/>
    <mergeCell ref="G122:I122"/>
    <mergeCell ref="G121:I121"/>
    <mergeCell ref="G131:I131"/>
    <mergeCell ref="G115:I115"/>
    <mergeCell ref="G120:I120"/>
    <mergeCell ref="J120:L120"/>
    <mergeCell ref="G118:I118"/>
    <mergeCell ref="G116:I116"/>
    <mergeCell ref="J118:L118"/>
    <mergeCell ref="J114:L114"/>
    <mergeCell ref="J132:L132"/>
    <mergeCell ref="M132:O132"/>
    <mergeCell ref="G134:I134"/>
    <mergeCell ref="M134:O134"/>
    <mergeCell ref="J134:L134"/>
    <mergeCell ref="G133:I133"/>
    <mergeCell ref="J133:L133"/>
    <mergeCell ref="M133:O133"/>
    <mergeCell ref="B130:F130"/>
    <mergeCell ref="B132:F132"/>
    <mergeCell ref="B133:F133"/>
    <mergeCell ref="B122:F122"/>
    <mergeCell ref="A124:F124"/>
    <mergeCell ref="A119:A123"/>
    <mergeCell ref="B119:F119"/>
    <mergeCell ref="B120:F120"/>
    <mergeCell ref="B123:F123"/>
    <mergeCell ref="B121:F121"/>
    <mergeCell ref="G124:I124"/>
    <mergeCell ref="G130:I130"/>
    <mergeCell ref="A126:F126"/>
    <mergeCell ref="B127:F127"/>
    <mergeCell ref="B128:F128"/>
    <mergeCell ref="G127:I127"/>
    <mergeCell ref="G126:I126"/>
    <mergeCell ref="G129:I129"/>
    <mergeCell ref="A125:O125"/>
    <mergeCell ref="G128:I128"/>
    <mergeCell ref="A127:A138"/>
    <mergeCell ref="M131:O131"/>
    <mergeCell ref="M135:O135"/>
    <mergeCell ref="G138:I138"/>
    <mergeCell ref="G132:I132"/>
    <mergeCell ref="J137:L137"/>
    <mergeCell ref="B131:F131"/>
    <mergeCell ref="B136:F136"/>
    <mergeCell ref="B138:F138"/>
    <mergeCell ref="B137:F137"/>
    <mergeCell ref="B134:F134"/>
    <mergeCell ref="M111:O111"/>
    <mergeCell ref="J112:L112"/>
    <mergeCell ref="M112:O112"/>
    <mergeCell ref="B129:F129"/>
    <mergeCell ref="M124:O124"/>
    <mergeCell ref="J128:L128"/>
    <mergeCell ref="M119:O119"/>
    <mergeCell ref="M118:O118"/>
    <mergeCell ref="J119:L119"/>
    <mergeCell ref="J116:L116"/>
    <mergeCell ref="M115:O115"/>
    <mergeCell ref="M116:O116"/>
    <mergeCell ref="G112:I112"/>
    <mergeCell ref="M121:O121"/>
    <mergeCell ref="G123:I123"/>
    <mergeCell ref="J123:L123"/>
    <mergeCell ref="M123:O123"/>
    <mergeCell ref="J122:L122"/>
    <mergeCell ref="M122:O122"/>
    <mergeCell ref="J121:L121"/>
    <mergeCell ref="G107:I107"/>
    <mergeCell ref="J107:L107"/>
    <mergeCell ref="J89:L89"/>
    <mergeCell ref="M105:O105"/>
    <mergeCell ref="G103:I103"/>
    <mergeCell ref="G94:I94"/>
    <mergeCell ref="M93:O93"/>
    <mergeCell ref="G109:I109"/>
    <mergeCell ref="J109:L109"/>
    <mergeCell ref="J105:L105"/>
    <mergeCell ref="J103:L103"/>
    <mergeCell ref="G96:I96"/>
    <mergeCell ref="J96:L96"/>
    <mergeCell ref="M96:O96"/>
    <mergeCell ref="M90:O90"/>
    <mergeCell ref="M97:O97"/>
    <mergeCell ref="J97:L97"/>
    <mergeCell ref="G97:I97"/>
    <mergeCell ref="M91:O91"/>
    <mergeCell ref="M103:O103"/>
    <mergeCell ref="M89:O89"/>
    <mergeCell ref="J115:L115"/>
    <mergeCell ref="J111:L111"/>
    <mergeCell ref="G111:I111"/>
    <mergeCell ref="J87:L87"/>
    <mergeCell ref="J94:L94"/>
    <mergeCell ref="M94:O94"/>
    <mergeCell ref="G101:I101"/>
    <mergeCell ref="M99:O99"/>
    <mergeCell ref="A95:O95"/>
    <mergeCell ref="A94:F94"/>
    <mergeCell ref="M100:O100"/>
    <mergeCell ref="B97:F97"/>
    <mergeCell ref="B90:F90"/>
    <mergeCell ref="M92:O92"/>
    <mergeCell ref="J91:L91"/>
    <mergeCell ref="G91:I91"/>
    <mergeCell ref="G87:I87"/>
    <mergeCell ref="B91:F91"/>
    <mergeCell ref="B93:F93"/>
    <mergeCell ref="J93:L93"/>
    <mergeCell ref="G93:I93"/>
    <mergeCell ref="J100:L100"/>
    <mergeCell ref="A96:F96"/>
    <mergeCell ref="M107:O107"/>
    <mergeCell ref="B89:F89"/>
    <mergeCell ref="A87:A93"/>
    <mergeCell ref="B87:F87"/>
    <mergeCell ref="B88:F88"/>
    <mergeCell ref="G88:I88"/>
    <mergeCell ref="J90:L90"/>
    <mergeCell ref="J92:L92"/>
    <mergeCell ref="G89:I89"/>
    <mergeCell ref="B92:F92"/>
    <mergeCell ref="G92:I92"/>
    <mergeCell ref="G90:I90"/>
    <mergeCell ref="J88:L88"/>
    <mergeCell ref="A78:O78"/>
    <mergeCell ref="M64:O64"/>
    <mergeCell ref="M73:O73"/>
    <mergeCell ref="M88:O88"/>
    <mergeCell ref="J82:L82"/>
    <mergeCell ref="J84:L84"/>
    <mergeCell ref="J81:L81"/>
    <mergeCell ref="M86:O86"/>
    <mergeCell ref="G86:I86"/>
    <mergeCell ref="G82:I82"/>
    <mergeCell ref="G81:I81"/>
    <mergeCell ref="A85:O85"/>
    <mergeCell ref="M81:O81"/>
    <mergeCell ref="M83:O83"/>
    <mergeCell ref="A86:F86"/>
    <mergeCell ref="J83:L83"/>
    <mergeCell ref="M84:O84"/>
    <mergeCell ref="M79:O79"/>
    <mergeCell ref="J79:L79"/>
    <mergeCell ref="A64:F64"/>
    <mergeCell ref="G70:I70"/>
    <mergeCell ref="M87:O87"/>
    <mergeCell ref="M74:O74"/>
    <mergeCell ref="G74:I74"/>
    <mergeCell ref="J74:L74"/>
    <mergeCell ref="G75:I75"/>
    <mergeCell ref="J75:L75"/>
    <mergeCell ref="G72:I72"/>
    <mergeCell ref="J73:L73"/>
    <mergeCell ref="G73:I73"/>
    <mergeCell ref="M63:O63"/>
    <mergeCell ref="J63:L63"/>
    <mergeCell ref="M66:O66"/>
    <mergeCell ref="J86:L86"/>
    <mergeCell ref="G80:I80"/>
    <mergeCell ref="J80:L80"/>
    <mergeCell ref="M80:O80"/>
    <mergeCell ref="G83:I83"/>
    <mergeCell ref="A140:O140"/>
    <mergeCell ref="A105:F105"/>
    <mergeCell ref="B106:F106"/>
    <mergeCell ref="B107:F107"/>
    <mergeCell ref="B108:F108"/>
    <mergeCell ref="B109:F109"/>
    <mergeCell ref="B110:F110"/>
    <mergeCell ref="B112:F112"/>
    <mergeCell ref="B114:F114"/>
    <mergeCell ref="G114:I114"/>
    <mergeCell ref="M114:O114"/>
    <mergeCell ref="M108:O108"/>
    <mergeCell ref="M109:O109"/>
    <mergeCell ref="J110:L110"/>
    <mergeCell ref="A118:F118"/>
    <mergeCell ref="A116:F116"/>
    <mergeCell ref="B111:F111"/>
    <mergeCell ref="B115:F115"/>
    <mergeCell ref="A117:O117"/>
    <mergeCell ref="M113:O113"/>
    <mergeCell ref="G106:I106"/>
    <mergeCell ref="J106:L106"/>
    <mergeCell ref="M106:O106"/>
    <mergeCell ref="G105:I105"/>
    <mergeCell ref="B63:F63"/>
    <mergeCell ref="B54:F54"/>
    <mergeCell ref="J49:L49"/>
    <mergeCell ref="G61:I61"/>
    <mergeCell ref="J61:L61"/>
    <mergeCell ref="G62:I62"/>
    <mergeCell ref="B58:F58"/>
    <mergeCell ref="G58:I58"/>
    <mergeCell ref="J58:L58"/>
    <mergeCell ref="A84:F84"/>
    <mergeCell ref="G84:I84"/>
    <mergeCell ref="B81:F81"/>
    <mergeCell ref="B82:F82"/>
    <mergeCell ref="B83:F83"/>
    <mergeCell ref="G79:I79"/>
    <mergeCell ref="G76:I76"/>
    <mergeCell ref="J76:L76"/>
    <mergeCell ref="J64:L64"/>
    <mergeCell ref="A66:F66"/>
    <mergeCell ref="A67:A76"/>
    <mergeCell ref="B75:F75"/>
    <mergeCell ref="A65:O65"/>
    <mergeCell ref="J66:L66"/>
    <mergeCell ref="M76:O76"/>
    <mergeCell ref="M82:O82"/>
    <mergeCell ref="J77:L77"/>
    <mergeCell ref="B80:F80"/>
    <mergeCell ref="B74:F74"/>
    <mergeCell ref="A79:F79"/>
    <mergeCell ref="A80:A83"/>
    <mergeCell ref="B72:F72"/>
    <mergeCell ref="B73:F73"/>
    <mergeCell ref="M67:O67"/>
    <mergeCell ref="M68:O68"/>
    <mergeCell ref="B71:F71"/>
    <mergeCell ref="J70:L70"/>
    <mergeCell ref="M70:O70"/>
    <mergeCell ref="M75:O75"/>
    <mergeCell ref="J71:L71"/>
    <mergeCell ref="M71:O71"/>
    <mergeCell ref="G71:I71"/>
    <mergeCell ref="J72:L72"/>
    <mergeCell ref="M72:O72"/>
    <mergeCell ref="B53:F53"/>
    <mergeCell ref="G47:I47"/>
    <mergeCell ref="G44:I44"/>
    <mergeCell ref="J43:L43"/>
    <mergeCell ref="G45:I45"/>
    <mergeCell ref="J44:L44"/>
    <mergeCell ref="G54:I54"/>
    <mergeCell ref="G51:I51"/>
    <mergeCell ref="J45:L45"/>
    <mergeCell ref="J52:L52"/>
    <mergeCell ref="J47:L47"/>
    <mergeCell ref="G53:I53"/>
    <mergeCell ref="G46:I46"/>
    <mergeCell ref="G49:I49"/>
    <mergeCell ref="B45:F45"/>
    <mergeCell ref="B46:F46"/>
    <mergeCell ref="B48:F48"/>
    <mergeCell ref="A61:F61"/>
    <mergeCell ref="A62:A63"/>
    <mergeCell ref="B62:F62"/>
    <mergeCell ref="B47:F47"/>
    <mergeCell ref="M53:O53"/>
    <mergeCell ref="J56:L56"/>
    <mergeCell ref="A77:F77"/>
    <mergeCell ref="G77:I77"/>
    <mergeCell ref="M77:O77"/>
    <mergeCell ref="G69:I69"/>
    <mergeCell ref="J69:L69"/>
    <mergeCell ref="B69:F69"/>
    <mergeCell ref="B70:F70"/>
    <mergeCell ref="B76:F76"/>
    <mergeCell ref="J59:L59"/>
    <mergeCell ref="G66:I66"/>
    <mergeCell ref="G68:I68"/>
    <mergeCell ref="A59:F59"/>
    <mergeCell ref="G59:I59"/>
    <mergeCell ref="A60:O60"/>
    <mergeCell ref="B67:F67"/>
    <mergeCell ref="B68:F68"/>
    <mergeCell ref="J67:L67"/>
    <mergeCell ref="G52:I52"/>
    <mergeCell ref="M56:O56"/>
    <mergeCell ref="J54:L54"/>
    <mergeCell ref="M54:O54"/>
    <mergeCell ref="M57:O57"/>
    <mergeCell ref="B57:F57"/>
    <mergeCell ref="B52:F52"/>
    <mergeCell ref="J37:L37"/>
    <mergeCell ref="J55:L55"/>
    <mergeCell ref="J57:L57"/>
    <mergeCell ref="M38:O38"/>
    <mergeCell ref="G43:I43"/>
    <mergeCell ref="M47:O47"/>
    <mergeCell ref="A40:F40"/>
    <mergeCell ref="J40:L40"/>
    <mergeCell ref="A49:F49"/>
    <mergeCell ref="A52:A57"/>
    <mergeCell ref="J53:L53"/>
    <mergeCell ref="A41:A48"/>
    <mergeCell ref="J48:L48"/>
    <mergeCell ref="B42:F42"/>
    <mergeCell ref="B55:F55"/>
    <mergeCell ref="B56:F56"/>
    <mergeCell ref="G55:I55"/>
    <mergeCell ref="G56:I56"/>
    <mergeCell ref="A34:O34"/>
    <mergeCell ref="B31:F31"/>
    <mergeCell ref="J35:L35"/>
    <mergeCell ref="M35:O35"/>
    <mergeCell ref="G37:I37"/>
    <mergeCell ref="M44:O44"/>
    <mergeCell ref="G42:I42"/>
    <mergeCell ref="G48:I48"/>
    <mergeCell ref="M45:O45"/>
    <mergeCell ref="B43:F43"/>
    <mergeCell ref="J42:L42"/>
    <mergeCell ref="M31:O31"/>
    <mergeCell ref="M37:O37"/>
    <mergeCell ref="J36:L36"/>
    <mergeCell ref="G31:I31"/>
    <mergeCell ref="M32:O32"/>
    <mergeCell ref="G32:I32"/>
    <mergeCell ref="A33:F33"/>
    <mergeCell ref="G33:I33"/>
    <mergeCell ref="J32:L32"/>
    <mergeCell ref="J33:L33"/>
    <mergeCell ref="B32:F32"/>
    <mergeCell ref="A31:A32"/>
    <mergeCell ref="M23:O23"/>
    <mergeCell ref="G21:I21"/>
    <mergeCell ref="J8:L8"/>
    <mergeCell ref="J7:L7"/>
    <mergeCell ref="G6:I6"/>
    <mergeCell ref="M41:O41"/>
    <mergeCell ref="M33:O33"/>
    <mergeCell ref="J31:L31"/>
    <mergeCell ref="A35:F35"/>
    <mergeCell ref="G40:I40"/>
    <mergeCell ref="G41:I41"/>
    <mergeCell ref="J41:L41"/>
    <mergeCell ref="A39:O39"/>
    <mergeCell ref="M36:O36"/>
    <mergeCell ref="M40:O40"/>
    <mergeCell ref="B41:F41"/>
    <mergeCell ref="A38:F38"/>
    <mergeCell ref="J38:L38"/>
    <mergeCell ref="G36:I36"/>
    <mergeCell ref="G35:I35"/>
    <mergeCell ref="B37:F37"/>
    <mergeCell ref="A36:A37"/>
    <mergeCell ref="B36:F36"/>
    <mergeCell ref="G38:I38"/>
    <mergeCell ref="G5:I5"/>
    <mergeCell ref="A17:A22"/>
    <mergeCell ref="M17:O17"/>
    <mergeCell ref="J9:L9"/>
    <mergeCell ref="M9:O9"/>
    <mergeCell ref="M6:O6"/>
    <mergeCell ref="J5:L5"/>
    <mergeCell ref="A25:F25"/>
    <mergeCell ref="B27:F27"/>
    <mergeCell ref="B22:F22"/>
    <mergeCell ref="G23:I23"/>
    <mergeCell ref="M22:O22"/>
    <mergeCell ref="G20:I20"/>
    <mergeCell ref="J20:L20"/>
    <mergeCell ref="M20:O20"/>
    <mergeCell ref="G25:I25"/>
    <mergeCell ref="J26:L26"/>
    <mergeCell ref="M26:O26"/>
    <mergeCell ref="J22:L22"/>
    <mergeCell ref="J21:L21"/>
    <mergeCell ref="M21:O21"/>
    <mergeCell ref="B26:F26"/>
    <mergeCell ref="G27:I27"/>
    <mergeCell ref="J27:L27"/>
    <mergeCell ref="A29:O29"/>
    <mergeCell ref="A28:F28"/>
    <mergeCell ref="A26:A27"/>
    <mergeCell ref="J28:L28"/>
    <mergeCell ref="J23:L23"/>
    <mergeCell ref="M42:O42"/>
    <mergeCell ref="M43:O43"/>
    <mergeCell ref="A3:O3"/>
    <mergeCell ref="A4:O4"/>
    <mergeCell ref="A6:A13"/>
    <mergeCell ref="A5:F5"/>
    <mergeCell ref="M5:O5"/>
    <mergeCell ref="G8:I8"/>
    <mergeCell ref="B8:F8"/>
    <mergeCell ref="G13:I13"/>
    <mergeCell ref="B11:F11"/>
    <mergeCell ref="B12:F12"/>
    <mergeCell ref="G10:I10"/>
    <mergeCell ref="B6:F6"/>
    <mergeCell ref="G7:I7"/>
    <mergeCell ref="B13:F13"/>
    <mergeCell ref="B7:F7"/>
    <mergeCell ref="M7:O7"/>
    <mergeCell ref="J6:L6"/>
    <mergeCell ref="M8:O8"/>
    <mergeCell ref="G22:I22"/>
    <mergeCell ref="J19:L19"/>
    <mergeCell ref="M19:O19"/>
    <mergeCell ref="G19:I19"/>
    <mergeCell ref="G16:I16"/>
    <mergeCell ref="M16:O16"/>
    <mergeCell ref="J14:L14"/>
    <mergeCell ref="M14:O14"/>
    <mergeCell ref="G14:I14"/>
    <mergeCell ref="J16:L16"/>
    <mergeCell ref="M10:O10"/>
    <mergeCell ref="M13:O13"/>
    <mergeCell ref="J11:L11"/>
    <mergeCell ref="M11:O11"/>
    <mergeCell ref="G11:I11"/>
    <mergeCell ref="M12:O12"/>
    <mergeCell ref="G12:I12"/>
    <mergeCell ref="A15:O15"/>
    <mergeCell ref="G9:I9"/>
    <mergeCell ref="G18:I18"/>
    <mergeCell ref="J17:L17"/>
    <mergeCell ref="G17:I17"/>
    <mergeCell ref="M18:O18"/>
    <mergeCell ref="B10:F10"/>
    <mergeCell ref="A14:F14"/>
    <mergeCell ref="B20:F20"/>
    <mergeCell ref="A16:F16"/>
    <mergeCell ref="B17:F17"/>
    <mergeCell ref="A30:F30"/>
    <mergeCell ref="G26:I26"/>
    <mergeCell ref="B21:F21"/>
    <mergeCell ref="A24:O24"/>
    <mergeCell ref="J10:L10"/>
    <mergeCell ref="A23:F23"/>
    <mergeCell ref="B18:F18"/>
    <mergeCell ref="B19:F19"/>
    <mergeCell ref="J12:L12"/>
    <mergeCell ref="J13:L13"/>
    <mergeCell ref="M30:O30"/>
    <mergeCell ref="M28:O28"/>
    <mergeCell ref="M27:O27"/>
    <mergeCell ref="J18:L18"/>
    <mergeCell ref="J30:L30"/>
    <mergeCell ref="G28:I28"/>
    <mergeCell ref="J25:L25"/>
    <mergeCell ref="M25:O25"/>
    <mergeCell ref="G30:I30"/>
    <mergeCell ref="A1:O2"/>
    <mergeCell ref="B99:F99"/>
    <mergeCell ref="M69:O69"/>
    <mergeCell ref="G57:I57"/>
    <mergeCell ref="M51:O51"/>
    <mergeCell ref="M55:O55"/>
    <mergeCell ref="M52:O52"/>
    <mergeCell ref="J46:L46"/>
    <mergeCell ref="J51:L51"/>
    <mergeCell ref="M49:O49"/>
    <mergeCell ref="M48:O48"/>
    <mergeCell ref="M58:O58"/>
    <mergeCell ref="M46:O46"/>
    <mergeCell ref="M59:O59"/>
    <mergeCell ref="G67:I67"/>
    <mergeCell ref="J68:L68"/>
    <mergeCell ref="G63:I63"/>
    <mergeCell ref="M61:O61"/>
    <mergeCell ref="G98:I98"/>
    <mergeCell ref="J62:L62"/>
    <mergeCell ref="G64:I64"/>
    <mergeCell ref="A50:O50"/>
    <mergeCell ref="A51:F51"/>
    <mergeCell ref="B9:F9"/>
    <mergeCell ref="A106:A115"/>
    <mergeCell ref="B113:F113"/>
    <mergeCell ref="G108:I108"/>
    <mergeCell ref="G110:I110"/>
    <mergeCell ref="G102:I102"/>
    <mergeCell ref="A104:O104"/>
    <mergeCell ref="A97:A102"/>
    <mergeCell ref="G100:I100"/>
    <mergeCell ref="B102:F102"/>
    <mergeCell ref="B100:F100"/>
    <mergeCell ref="J101:L101"/>
    <mergeCell ref="M101:O101"/>
    <mergeCell ref="M98:O98"/>
    <mergeCell ref="A103:F103"/>
    <mergeCell ref="G99:I99"/>
    <mergeCell ref="J99:L99"/>
    <mergeCell ref="J98:L98"/>
    <mergeCell ref="J102:L102"/>
    <mergeCell ref="M102:O102"/>
    <mergeCell ref="M110:O110"/>
    <mergeCell ref="J108:L108"/>
    <mergeCell ref="B101:F101"/>
    <mergeCell ref="B98:F98"/>
    <mergeCell ref="J113:L113"/>
  </mergeCells>
  <phoneticPr fontId="0" type="noConversion"/>
  <dataValidations disablePrompts="1" count="1">
    <dataValidation showInputMessage="1" showErrorMessage="1" sqref="P28" xr:uid="{B462CE03-F8FC-4233-924A-4DC657369627}"/>
  </dataValidations>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4" manualBreakCount="4">
    <brk id="34" max="16383" man="1"/>
    <brk id="65" max="16383" man="1"/>
    <brk id="95" max="16383" man="1"/>
    <brk id="125"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4" tint="0.79998168889431442"/>
  </sheetPr>
  <dimension ref="A1:O77"/>
  <sheetViews>
    <sheetView showGridLines="0" showZeros="0" showOutlineSymbols="0" topLeftCell="A63" zoomScaleNormal="100" workbookViewId="0">
      <selection activeCell="G69" sqref="G69:I69"/>
    </sheetView>
  </sheetViews>
  <sheetFormatPr baseColWidth="10" defaultColWidth="10.7265625" defaultRowHeight="13" x14ac:dyDescent="0.25"/>
  <cols>
    <col min="1" max="1" width="10.7265625" style="13" customWidth="1"/>
    <col min="2" max="2" width="8.7265625" style="13" customWidth="1"/>
    <col min="3" max="6" width="8.7265625" style="3" customWidth="1"/>
    <col min="7" max="7" width="8.7265625" style="4" customWidth="1"/>
    <col min="8" max="8" width="8.7265625" style="8" customWidth="1"/>
    <col min="9" max="9" width="8.7265625" style="5" customWidth="1"/>
    <col min="10" max="13" width="8.7265625" style="3" customWidth="1"/>
    <col min="14" max="14" width="8.7265625" style="9" customWidth="1"/>
    <col min="15" max="15" width="8.7265625" style="3" customWidth="1"/>
    <col min="16" max="16384" width="10.7265625" style="3"/>
  </cols>
  <sheetData>
    <row r="1" spans="1:15" s="11" customFormat="1" ht="22" customHeight="1" x14ac:dyDescent="0.25">
      <c r="A1" s="190" t="s">
        <v>228</v>
      </c>
      <c r="B1" s="190"/>
      <c r="C1" s="190"/>
      <c r="D1" s="190"/>
      <c r="E1" s="190"/>
      <c r="F1" s="190"/>
      <c r="G1" s="190"/>
      <c r="H1" s="190"/>
      <c r="I1" s="190"/>
      <c r="J1" s="190"/>
      <c r="K1" s="190"/>
      <c r="L1" s="190"/>
      <c r="M1" s="190"/>
      <c r="N1" s="190"/>
      <c r="O1" s="190"/>
    </row>
    <row r="2" spans="1:15" s="11" customFormat="1" ht="16" customHeight="1" x14ac:dyDescent="0.25">
      <c r="A2" s="190"/>
      <c r="B2" s="190"/>
      <c r="C2" s="190"/>
      <c r="D2" s="190"/>
      <c r="E2" s="190"/>
      <c r="F2" s="190"/>
      <c r="G2" s="190"/>
      <c r="H2" s="190"/>
      <c r="I2" s="190"/>
      <c r="J2" s="190"/>
      <c r="K2" s="190"/>
      <c r="L2" s="190"/>
      <c r="M2" s="190"/>
      <c r="N2" s="190"/>
      <c r="O2" s="190"/>
    </row>
    <row r="3" spans="1:15" s="10" customFormat="1" ht="20.149999999999999" customHeight="1" x14ac:dyDescent="0.25">
      <c r="A3" s="104" t="s">
        <v>154</v>
      </c>
      <c r="B3" s="105"/>
      <c r="C3" s="105"/>
      <c r="D3" s="105"/>
      <c r="E3" s="105"/>
      <c r="F3" s="105"/>
      <c r="G3" s="105"/>
      <c r="H3" s="105"/>
      <c r="I3" s="105"/>
      <c r="J3" s="105"/>
      <c r="K3" s="105"/>
      <c r="L3" s="105"/>
      <c r="M3" s="105"/>
      <c r="N3" s="105"/>
      <c r="O3" s="106"/>
    </row>
    <row r="4" spans="1:15" s="11" customFormat="1" ht="14.15" customHeight="1" x14ac:dyDescent="0.25">
      <c r="A4" s="167"/>
      <c r="B4" s="167"/>
      <c r="C4" s="167"/>
      <c r="D4" s="167"/>
      <c r="E4" s="167"/>
      <c r="F4" s="167"/>
      <c r="G4" s="167"/>
      <c r="H4" s="167"/>
      <c r="I4" s="167"/>
      <c r="J4" s="167"/>
      <c r="K4" s="167"/>
      <c r="L4" s="167"/>
      <c r="M4" s="167"/>
      <c r="N4" s="167"/>
      <c r="O4" s="167"/>
    </row>
    <row r="5" spans="1:15" s="1" customFormat="1" ht="14.15" customHeight="1" x14ac:dyDescent="0.25">
      <c r="A5" s="168" t="s">
        <v>163</v>
      </c>
      <c r="B5" s="169"/>
      <c r="C5" s="169"/>
      <c r="D5" s="169"/>
      <c r="E5" s="169"/>
      <c r="F5" s="169"/>
      <c r="G5" s="171" t="s">
        <v>22</v>
      </c>
      <c r="H5" s="171"/>
      <c r="I5" s="171"/>
      <c r="J5" s="170" t="s">
        <v>23</v>
      </c>
      <c r="K5" s="170"/>
      <c r="L5" s="170"/>
      <c r="M5" s="170" t="s">
        <v>3</v>
      </c>
      <c r="N5" s="170"/>
      <c r="O5" s="174"/>
    </row>
    <row r="6" spans="1:15" s="11" customFormat="1" ht="14.15" customHeight="1" x14ac:dyDescent="0.25">
      <c r="A6" s="172"/>
      <c r="B6" s="161" t="s">
        <v>190</v>
      </c>
      <c r="C6" s="161"/>
      <c r="D6" s="161"/>
      <c r="E6" s="161"/>
      <c r="F6" s="161"/>
      <c r="G6" s="162"/>
      <c r="H6" s="162"/>
      <c r="I6" s="162"/>
      <c r="J6" s="163" t="str">
        <f t="shared" ref="J6:J11" si="0">IF(G6="","",G6*12)</f>
        <v/>
      </c>
      <c r="K6" s="163"/>
      <c r="L6" s="163"/>
      <c r="M6" s="164" t="str">
        <f t="shared" ref="M6:M11" si="1">IF(G6="","",J6/$J$72)</f>
        <v/>
      </c>
      <c r="N6" s="164"/>
      <c r="O6" s="164"/>
    </row>
    <row r="7" spans="1:15" s="11" customFormat="1" ht="14.15" customHeight="1" x14ac:dyDescent="0.25">
      <c r="A7" s="172"/>
      <c r="B7" s="161" t="s">
        <v>191</v>
      </c>
      <c r="C7" s="161"/>
      <c r="D7" s="161"/>
      <c r="E7" s="161"/>
      <c r="F7" s="161"/>
      <c r="G7" s="162"/>
      <c r="H7" s="162"/>
      <c r="I7" s="162"/>
      <c r="J7" s="163" t="str">
        <f t="shared" si="0"/>
        <v/>
      </c>
      <c r="K7" s="163"/>
      <c r="L7" s="163"/>
      <c r="M7" s="164" t="str">
        <f t="shared" si="1"/>
        <v/>
      </c>
      <c r="N7" s="164"/>
      <c r="O7" s="164"/>
    </row>
    <row r="8" spans="1:15" s="11" customFormat="1" ht="14.15" customHeight="1" x14ac:dyDescent="0.25">
      <c r="A8" s="172"/>
      <c r="B8" s="161" t="s">
        <v>74</v>
      </c>
      <c r="C8" s="161"/>
      <c r="D8" s="161"/>
      <c r="E8" s="161"/>
      <c r="F8" s="161"/>
      <c r="G8" s="162"/>
      <c r="H8" s="162"/>
      <c r="I8" s="162"/>
      <c r="J8" s="163" t="str">
        <f t="shared" si="0"/>
        <v/>
      </c>
      <c r="K8" s="163"/>
      <c r="L8" s="163"/>
      <c r="M8" s="164" t="str">
        <f t="shared" si="1"/>
        <v/>
      </c>
      <c r="N8" s="164"/>
      <c r="O8" s="164"/>
    </row>
    <row r="9" spans="1:15" s="11" customFormat="1" ht="14.15" customHeight="1" x14ac:dyDescent="0.25">
      <c r="A9" s="172"/>
      <c r="B9" s="161" t="s">
        <v>192</v>
      </c>
      <c r="C9" s="161"/>
      <c r="D9" s="161"/>
      <c r="E9" s="161"/>
      <c r="F9" s="161"/>
      <c r="G9" s="162"/>
      <c r="H9" s="162"/>
      <c r="I9" s="162"/>
      <c r="J9" s="163" t="str">
        <f t="shared" si="0"/>
        <v/>
      </c>
      <c r="K9" s="163"/>
      <c r="L9" s="163"/>
      <c r="M9" s="164" t="str">
        <f t="shared" si="1"/>
        <v/>
      </c>
      <c r="N9" s="164"/>
      <c r="O9" s="164"/>
    </row>
    <row r="10" spans="1:15" s="11" customFormat="1" ht="14.15" customHeight="1" x14ac:dyDescent="0.25">
      <c r="A10" s="172"/>
      <c r="B10" s="179" t="s">
        <v>131</v>
      </c>
      <c r="C10" s="179"/>
      <c r="D10" s="179"/>
      <c r="E10" s="179"/>
      <c r="F10" s="179"/>
      <c r="G10" s="162"/>
      <c r="H10" s="162"/>
      <c r="I10" s="162"/>
      <c r="J10" s="163" t="str">
        <f t="shared" si="0"/>
        <v/>
      </c>
      <c r="K10" s="163"/>
      <c r="L10" s="163"/>
      <c r="M10" s="164" t="str">
        <f t="shared" si="1"/>
        <v/>
      </c>
      <c r="N10" s="164"/>
      <c r="O10" s="164"/>
    </row>
    <row r="11" spans="1:15" s="11" customFormat="1" ht="14.15" customHeight="1" x14ac:dyDescent="0.25">
      <c r="A11" s="172"/>
      <c r="B11" s="179" t="s">
        <v>131</v>
      </c>
      <c r="C11" s="179"/>
      <c r="D11" s="179"/>
      <c r="E11" s="179"/>
      <c r="F11" s="179"/>
      <c r="G11" s="162"/>
      <c r="H11" s="162"/>
      <c r="I11" s="162"/>
      <c r="J11" s="163" t="str">
        <f t="shared" si="0"/>
        <v/>
      </c>
      <c r="K11" s="163"/>
      <c r="L11" s="163"/>
      <c r="M11" s="164" t="str">
        <f t="shared" si="1"/>
        <v/>
      </c>
      <c r="N11" s="164"/>
      <c r="O11" s="164"/>
    </row>
    <row r="12" spans="1:15" s="1" customFormat="1" ht="14.15" customHeight="1" x14ac:dyDescent="0.25">
      <c r="A12" s="175" t="s">
        <v>2</v>
      </c>
      <c r="B12" s="176"/>
      <c r="C12" s="176"/>
      <c r="D12" s="176"/>
      <c r="E12" s="176"/>
      <c r="F12" s="177"/>
      <c r="G12" s="178" t="str">
        <f>IF(SUM(G6:I11)=0,"",SUM(G6:I11))</f>
        <v/>
      </c>
      <c r="H12" s="178"/>
      <c r="I12" s="178"/>
      <c r="J12" s="165" t="str">
        <f>IF(SUM(J6:L11)=0,"",SUM(J6:L11))</f>
        <v/>
      </c>
      <c r="K12" s="165"/>
      <c r="L12" s="165"/>
      <c r="M12" s="166" t="str">
        <f>IF(SUM(M6:O11)=0,"",SUM(M6:O11))</f>
        <v/>
      </c>
      <c r="N12" s="166"/>
      <c r="O12" s="166"/>
    </row>
    <row r="13" spans="1:15" s="11" customFormat="1" ht="14.15" customHeight="1" x14ac:dyDescent="0.25">
      <c r="A13" s="180"/>
      <c r="B13" s="181"/>
      <c r="C13" s="181"/>
      <c r="D13" s="181"/>
      <c r="E13" s="181"/>
      <c r="F13" s="181"/>
      <c r="G13" s="181"/>
      <c r="H13" s="181"/>
      <c r="I13" s="181"/>
      <c r="J13" s="181"/>
      <c r="K13" s="181"/>
      <c r="L13" s="181"/>
      <c r="M13" s="181"/>
      <c r="N13" s="181"/>
      <c r="O13" s="181"/>
    </row>
    <row r="14" spans="1:15" s="11" customFormat="1" ht="14.15" customHeight="1" x14ac:dyDescent="0.25">
      <c r="A14" s="168" t="s">
        <v>158</v>
      </c>
      <c r="B14" s="169"/>
      <c r="C14" s="169"/>
      <c r="D14" s="169"/>
      <c r="E14" s="169"/>
      <c r="F14" s="169"/>
      <c r="G14" s="171" t="s">
        <v>22</v>
      </c>
      <c r="H14" s="171"/>
      <c r="I14" s="171"/>
      <c r="J14" s="170" t="s">
        <v>23</v>
      </c>
      <c r="K14" s="170"/>
      <c r="L14" s="170"/>
      <c r="M14" s="170" t="s">
        <v>3</v>
      </c>
      <c r="N14" s="170"/>
      <c r="O14" s="174"/>
    </row>
    <row r="15" spans="1:15" s="11" customFormat="1" ht="14.15" customHeight="1" x14ac:dyDescent="0.25">
      <c r="A15" s="172"/>
      <c r="B15" s="161" t="s">
        <v>150</v>
      </c>
      <c r="C15" s="161"/>
      <c r="D15" s="161"/>
      <c r="E15" s="161"/>
      <c r="F15" s="161"/>
      <c r="G15" s="162"/>
      <c r="H15" s="162"/>
      <c r="I15" s="162"/>
      <c r="J15" s="163" t="str">
        <f>IF(G15="","",G15*12)</f>
        <v/>
      </c>
      <c r="K15" s="163"/>
      <c r="L15" s="163"/>
      <c r="M15" s="164" t="str">
        <f>IF(G15="","",-J15/$J$74)</f>
        <v/>
      </c>
      <c r="N15" s="164"/>
      <c r="O15" s="164"/>
    </row>
    <row r="16" spans="1:15" s="11" customFormat="1" ht="14.15" customHeight="1" x14ac:dyDescent="0.25">
      <c r="A16" s="172"/>
      <c r="B16" s="161" t="s">
        <v>151</v>
      </c>
      <c r="C16" s="161"/>
      <c r="D16" s="161"/>
      <c r="E16" s="161"/>
      <c r="F16" s="161"/>
      <c r="G16" s="162"/>
      <c r="H16" s="162"/>
      <c r="I16" s="162"/>
      <c r="J16" s="163" t="str">
        <f>IF(G16="","",G16*12)</f>
        <v/>
      </c>
      <c r="K16" s="163"/>
      <c r="L16" s="163"/>
      <c r="M16" s="164" t="str">
        <f>IF(G16="","",-J16/$J$74)</f>
        <v/>
      </c>
      <c r="N16" s="164"/>
      <c r="O16" s="164"/>
    </row>
    <row r="17" spans="1:15" s="11" customFormat="1" ht="14.15" customHeight="1" x14ac:dyDescent="0.25">
      <c r="A17" s="172"/>
      <c r="B17" s="179" t="s">
        <v>131</v>
      </c>
      <c r="C17" s="179"/>
      <c r="D17" s="179"/>
      <c r="E17" s="179"/>
      <c r="F17" s="179"/>
      <c r="G17" s="162"/>
      <c r="H17" s="162"/>
      <c r="I17" s="162"/>
      <c r="J17" s="163" t="str">
        <f>IF(G17="","",G17*12)</f>
        <v/>
      </c>
      <c r="K17" s="163"/>
      <c r="L17" s="163"/>
      <c r="M17" s="164" t="str">
        <f>IF(G17="","",-J17/$J$74)</f>
        <v/>
      </c>
      <c r="N17" s="164"/>
      <c r="O17" s="164"/>
    </row>
    <row r="18" spans="1:15" s="11" customFormat="1" ht="14.15" customHeight="1" x14ac:dyDescent="0.25">
      <c r="A18" s="175" t="s">
        <v>2</v>
      </c>
      <c r="B18" s="176"/>
      <c r="C18" s="176"/>
      <c r="D18" s="176"/>
      <c r="E18" s="176"/>
      <c r="F18" s="177"/>
      <c r="G18" s="178" t="str">
        <f>IF(SUM(G15:I17)=0,"",SUM(G15:I17))</f>
        <v/>
      </c>
      <c r="H18" s="178"/>
      <c r="I18" s="178"/>
      <c r="J18" s="165" t="str">
        <f>IF(SUM(J15:L17)=0,"",SUM(J15:L17))</f>
        <v/>
      </c>
      <c r="K18" s="165"/>
      <c r="L18" s="165"/>
      <c r="M18" s="173" t="str">
        <f>IF(SUM(M15:O17)=0,"",SUM(M15:O17))</f>
        <v/>
      </c>
      <c r="N18" s="173"/>
      <c r="O18" s="173"/>
    </row>
    <row r="19" spans="1:15" s="11" customFormat="1" ht="14.15" customHeight="1" x14ac:dyDescent="0.25">
      <c r="B19" s="12"/>
      <c r="C19" s="12"/>
      <c r="D19" s="12"/>
      <c r="E19" s="12"/>
      <c r="F19" s="12"/>
      <c r="G19" s="12"/>
      <c r="H19" s="12"/>
      <c r="I19" s="12"/>
      <c r="J19" s="12"/>
      <c r="K19" s="12"/>
      <c r="L19" s="12"/>
      <c r="M19" s="12"/>
      <c r="N19" s="12"/>
      <c r="O19" s="12"/>
    </row>
    <row r="20" spans="1:15" s="11" customFormat="1" ht="14.15" customHeight="1" x14ac:dyDescent="0.25">
      <c r="A20" s="168" t="s">
        <v>73</v>
      </c>
      <c r="B20" s="169"/>
      <c r="C20" s="169"/>
      <c r="D20" s="169"/>
      <c r="E20" s="169"/>
      <c r="F20" s="169"/>
      <c r="G20" s="171" t="s">
        <v>22</v>
      </c>
      <c r="H20" s="171"/>
      <c r="I20" s="171"/>
      <c r="J20" s="170" t="s">
        <v>23</v>
      </c>
      <c r="K20" s="170"/>
      <c r="L20" s="170"/>
      <c r="M20" s="170" t="s">
        <v>3</v>
      </c>
      <c r="N20" s="170"/>
      <c r="O20" s="174"/>
    </row>
    <row r="21" spans="1:15" s="11" customFormat="1" ht="14.15" customHeight="1" x14ac:dyDescent="0.25">
      <c r="A21" s="172"/>
      <c r="B21" s="161" t="s">
        <v>81</v>
      </c>
      <c r="C21" s="161"/>
      <c r="D21" s="161"/>
      <c r="E21" s="161"/>
      <c r="F21" s="161"/>
      <c r="G21" s="162"/>
      <c r="H21" s="162"/>
      <c r="I21" s="162"/>
      <c r="J21" s="163" t="str">
        <f t="shared" ref="J21:J26" si="2">IF(G21="","",G21*12)</f>
        <v/>
      </c>
      <c r="K21" s="163"/>
      <c r="L21" s="163"/>
      <c r="M21" s="164" t="str">
        <f t="shared" ref="M21:M26" si="3">IF(G21="","",-J21/$J$74)</f>
        <v/>
      </c>
      <c r="N21" s="164"/>
      <c r="O21" s="164"/>
    </row>
    <row r="22" spans="1:15" s="11" customFormat="1" ht="14.15" customHeight="1" x14ac:dyDescent="0.25">
      <c r="A22" s="172"/>
      <c r="B22" s="161" t="s">
        <v>152</v>
      </c>
      <c r="C22" s="161"/>
      <c r="D22" s="161"/>
      <c r="E22" s="161"/>
      <c r="F22" s="161"/>
      <c r="G22" s="162"/>
      <c r="H22" s="162"/>
      <c r="I22" s="162"/>
      <c r="J22" s="163" t="str">
        <f>IF(G22="","",G22*12)</f>
        <v/>
      </c>
      <c r="K22" s="163"/>
      <c r="L22" s="163"/>
      <c r="M22" s="164" t="str">
        <f t="shared" si="3"/>
        <v/>
      </c>
      <c r="N22" s="164"/>
      <c r="O22" s="164"/>
    </row>
    <row r="23" spans="1:15" s="11" customFormat="1" ht="14.15" customHeight="1" x14ac:dyDescent="0.25">
      <c r="A23" s="172"/>
      <c r="B23" s="179" t="s">
        <v>131</v>
      </c>
      <c r="C23" s="179"/>
      <c r="D23" s="179"/>
      <c r="E23" s="179"/>
      <c r="F23" s="179"/>
      <c r="G23" s="162"/>
      <c r="H23" s="162"/>
      <c r="I23" s="162"/>
      <c r="J23" s="163" t="str">
        <f t="shared" si="2"/>
        <v/>
      </c>
      <c r="K23" s="163"/>
      <c r="L23" s="163"/>
      <c r="M23" s="164" t="str">
        <f t="shared" si="3"/>
        <v/>
      </c>
      <c r="N23" s="164"/>
      <c r="O23" s="164"/>
    </row>
    <row r="24" spans="1:15" s="11" customFormat="1" ht="14.15" customHeight="1" x14ac:dyDescent="0.25">
      <c r="A24" s="172"/>
      <c r="B24" s="179" t="s">
        <v>131</v>
      </c>
      <c r="C24" s="179"/>
      <c r="D24" s="179"/>
      <c r="E24" s="179"/>
      <c r="F24" s="179"/>
      <c r="G24" s="162"/>
      <c r="H24" s="162"/>
      <c r="I24" s="162"/>
      <c r="J24" s="163" t="str">
        <f t="shared" si="2"/>
        <v/>
      </c>
      <c r="K24" s="163"/>
      <c r="L24" s="163"/>
      <c r="M24" s="164" t="str">
        <f t="shared" si="3"/>
        <v/>
      </c>
      <c r="N24" s="164"/>
      <c r="O24" s="164"/>
    </row>
    <row r="25" spans="1:15" s="11" customFormat="1" ht="14.15" customHeight="1" x14ac:dyDescent="0.25">
      <c r="A25" s="172"/>
      <c r="B25" s="179" t="s">
        <v>131</v>
      </c>
      <c r="C25" s="179"/>
      <c r="D25" s="179"/>
      <c r="E25" s="179"/>
      <c r="F25" s="179"/>
      <c r="G25" s="162"/>
      <c r="H25" s="162"/>
      <c r="I25" s="162"/>
      <c r="J25" s="163" t="str">
        <f t="shared" si="2"/>
        <v/>
      </c>
      <c r="K25" s="163"/>
      <c r="L25" s="163"/>
      <c r="M25" s="164" t="str">
        <f t="shared" si="3"/>
        <v/>
      </c>
      <c r="N25" s="164"/>
      <c r="O25" s="164"/>
    </row>
    <row r="26" spans="1:15" s="11" customFormat="1" ht="14.15" customHeight="1" x14ac:dyDescent="0.25">
      <c r="A26" s="172"/>
      <c r="B26" s="179" t="s">
        <v>131</v>
      </c>
      <c r="C26" s="179"/>
      <c r="D26" s="179"/>
      <c r="E26" s="179"/>
      <c r="F26" s="179"/>
      <c r="G26" s="162"/>
      <c r="H26" s="162"/>
      <c r="I26" s="162"/>
      <c r="J26" s="163" t="str">
        <f t="shared" si="2"/>
        <v/>
      </c>
      <c r="K26" s="163"/>
      <c r="L26" s="163"/>
      <c r="M26" s="164" t="str">
        <f t="shared" si="3"/>
        <v/>
      </c>
      <c r="N26" s="164"/>
      <c r="O26" s="164"/>
    </row>
    <row r="27" spans="1:15" s="11" customFormat="1" ht="14.15" customHeight="1" x14ac:dyDescent="0.25">
      <c r="A27" s="175" t="s">
        <v>2</v>
      </c>
      <c r="B27" s="176"/>
      <c r="C27" s="176"/>
      <c r="D27" s="176"/>
      <c r="E27" s="176"/>
      <c r="F27" s="177"/>
      <c r="G27" s="178" t="str">
        <f>IF(SUM(G21:I26)=0,"",SUM(G21:I26))</f>
        <v/>
      </c>
      <c r="H27" s="178"/>
      <c r="I27" s="178"/>
      <c r="J27" s="165" t="str">
        <f>IF(SUM(J21:L26)=0,"",SUM(J21:L26))</f>
        <v/>
      </c>
      <c r="K27" s="165"/>
      <c r="L27" s="165"/>
      <c r="M27" s="173" t="str">
        <f>IF(SUM(M21:O26)=0,"",SUM(M21:O26))</f>
        <v/>
      </c>
      <c r="N27" s="173"/>
      <c r="O27" s="173"/>
    </row>
    <row r="28" spans="1:15" s="11" customFormat="1" ht="14.15" customHeight="1" x14ac:dyDescent="0.25">
      <c r="B28" s="12"/>
      <c r="C28" s="12"/>
      <c r="D28" s="12"/>
      <c r="E28" s="12"/>
      <c r="F28" s="12"/>
      <c r="G28" s="12"/>
      <c r="H28" s="12"/>
      <c r="I28" s="12"/>
      <c r="J28" s="12"/>
      <c r="K28" s="12"/>
      <c r="L28" s="12"/>
      <c r="M28" s="12"/>
      <c r="N28" s="12"/>
      <c r="O28" s="12"/>
    </row>
    <row r="29" spans="1:15" s="11" customFormat="1" ht="14.15" customHeight="1" x14ac:dyDescent="0.25">
      <c r="A29" s="168" t="s">
        <v>65</v>
      </c>
      <c r="B29" s="169"/>
      <c r="C29" s="169"/>
      <c r="D29" s="169"/>
      <c r="E29" s="169"/>
      <c r="F29" s="169"/>
      <c r="G29" s="171" t="s">
        <v>22</v>
      </c>
      <c r="H29" s="171"/>
      <c r="I29" s="171"/>
      <c r="J29" s="170" t="s">
        <v>23</v>
      </c>
      <c r="K29" s="170"/>
      <c r="L29" s="170"/>
      <c r="M29" s="170" t="s">
        <v>3</v>
      </c>
      <c r="N29" s="170"/>
      <c r="O29" s="174"/>
    </row>
    <row r="30" spans="1:15" s="11" customFormat="1" ht="14.15" customHeight="1" x14ac:dyDescent="0.25">
      <c r="A30" s="172"/>
      <c r="B30" s="161" t="s">
        <v>159</v>
      </c>
      <c r="C30" s="161"/>
      <c r="D30" s="161"/>
      <c r="E30" s="161"/>
      <c r="F30" s="161"/>
      <c r="G30" s="162"/>
      <c r="H30" s="162"/>
      <c r="I30" s="162"/>
      <c r="J30" s="163" t="str">
        <f>IF(G30="","",G30*12)</f>
        <v/>
      </c>
      <c r="K30" s="163"/>
      <c r="L30" s="163"/>
      <c r="M30" s="164" t="str">
        <f t="shared" ref="M30:M39" si="4">IF(G30="","",-J30/$J$74)</f>
        <v/>
      </c>
      <c r="N30" s="164"/>
      <c r="O30" s="164"/>
    </row>
    <row r="31" spans="1:15" s="11" customFormat="1" ht="14.15" customHeight="1" x14ac:dyDescent="0.25">
      <c r="A31" s="172"/>
      <c r="B31" s="161" t="s">
        <v>160</v>
      </c>
      <c r="C31" s="161"/>
      <c r="D31" s="161"/>
      <c r="E31" s="161"/>
      <c r="F31" s="161"/>
      <c r="G31" s="162"/>
      <c r="H31" s="162"/>
      <c r="I31" s="162"/>
      <c r="J31" s="163" t="str">
        <f t="shared" ref="J31:J39" si="5">IF(G31="","",G31*12)</f>
        <v/>
      </c>
      <c r="K31" s="163"/>
      <c r="L31" s="163"/>
      <c r="M31" s="164" t="str">
        <f t="shared" si="4"/>
        <v/>
      </c>
      <c r="N31" s="164"/>
      <c r="O31" s="164"/>
    </row>
    <row r="32" spans="1:15" s="11" customFormat="1" ht="14.15" customHeight="1" x14ac:dyDescent="0.25">
      <c r="A32" s="172"/>
      <c r="B32" s="161" t="s">
        <v>36</v>
      </c>
      <c r="C32" s="161"/>
      <c r="D32" s="161"/>
      <c r="E32" s="161"/>
      <c r="F32" s="161"/>
      <c r="G32" s="162"/>
      <c r="H32" s="162"/>
      <c r="I32" s="162"/>
      <c r="J32" s="163" t="str">
        <f t="shared" si="5"/>
        <v/>
      </c>
      <c r="K32" s="163"/>
      <c r="L32" s="163"/>
      <c r="M32" s="164" t="str">
        <f t="shared" si="4"/>
        <v/>
      </c>
      <c r="N32" s="164"/>
      <c r="O32" s="164"/>
    </row>
    <row r="33" spans="1:15" s="11" customFormat="1" ht="14.15" customHeight="1" x14ac:dyDescent="0.25">
      <c r="A33" s="172"/>
      <c r="B33" s="161" t="s">
        <v>37</v>
      </c>
      <c r="C33" s="161"/>
      <c r="D33" s="161"/>
      <c r="E33" s="161"/>
      <c r="F33" s="161"/>
      <c r="G33" s="162"/>
      <c r="H33" s="162"/>
      <c r="I33" s="162"/>
      <c r="J33" s="163" t="str">
        <f t="shared" si="5"/>
        <v/>
      </c>
      <c r="K33" s="163"/>
      <c r="L33" s="163"/>
      <c r="M33" s="164" t="str">
        <f t="shared" si="4"/>
        <v/>
      </c>
      <c r="N33" s="164"/>
      <c r="O33" s="164"/>
    </row>
    <row r="34" spans="1:15" s="11" customFormat="1" ht="14.15" customHeight="1" x14ac:dyDescent="0.25">
      <c r="A34" s="172"/>
      <c r="B34" s="161" t="s">
        <v>76</v>
      </c>
      <c r="C34" s="161"/>
      <c r="D34" s="161"/>
      <c r="E34" s="161"/>
      <c r="F34" s="161"/>
      <c r="G34" s="162"/>
      <c r="H34" s="162"/>
      <c r="I34" s="162"/>
      <c r="J34" s="163" t="str">
        <f t="shared" si="5"/>
        <v/>
      </c>
      <c r="K34" s="163"/>
      <c r="L34" s="163"/>
      <c r="M34" s="164" t="str">
        <f t="shared" si="4"/>
        <v/>
      </c>
      <c r="N34" s="164"/>
      <c r="O34" s="164"/>
    </row>
    <row r="35" spans="1:15" s="11" customFormat="1" ht="14.15" customHeight="1" x14ac:dyDescent="0.25">
      <c r="A35" s="172"/>
      <c r="B35" s="161" t="s">
        <v>10</v>
      </c>
      <c r="C35" s="161"/>
      <c r="D35" s="161"/>
      <c r="E35" s="161"/>
      <c r="F35" s="161"/>
      <c r="G35" s="162"/>
      <c r="H35" s="162"/>
      <c r="I35" s="162"/>
      <c r="J35" s="163" t="str">
        <f t="shared" si="5"/>
        <v/>
      </c>
      <c r="K35" s="163"/>
      <c r="L35" s="163"/>
      <c r="M35" s="164" t="str">
        <f t="shared" si="4"/>
        <v/>
      </c>
      <c r="N35" s="164"/>
      <c r="O35" s="164"/>
    </row>
    <row r="36" spans="1:15" s="11" customFormat="1" ht="14.15" customHeight="1" x14ac:dyDescent="0.25">
      <c r="A36" s="172"/>
      <c r="B36" s="161" t="s">
        <v>66</v>
      </c>
      <c r="C36" s="161"/>
      <c r="D36" s="161"/>
      <c r="E36" s="161"/>
      <c r="F36" s="161"/>
      <c r="G36" s="162"/>
      <c r="H36" s="162"/>
      <c r="I36" s="162"/>
      <c r="J36" s="163" t="str">
        <f t="shared" si="5"/>
        <v/>
      </c>
      <c r="K36" s="163"/>
      <c r="L36" s="163"/>
      <c r="M36" s="164" t="str">
        <f t="shared" si="4"/>
        <v/>
      </c>
      <c r="N36" s="164"/>
      <c r="O36" s="164"/>
    </row>
    <row r="37" spans="1:15" s="11" customFormat="1" ht="14.15" customHeight="1" x14ac:dyDescent="0.25">
      <c r="A37" s="172"/>
      <c r="B37" s="161" t="s">
        <v>77</v>
      </c>
      <c r="C37" s="161"/>
      <c r="D37" s="161"/>
      <c r="E37" s="161"/>
      <c r="F37" s="161"/>
      <c r="G37" s="162"/>
      <c r="H37" s="162"/>
      <c r="I37" s="162"/>
      <c r="J37" s="163" t="str">
        <f t="shared" si="5"/>
        <v/>
      </c>
      <c r="K37" s="163"/>
      <c r="L37" s="163"/>
      <c r="M37" s="164" t="str">
        <f t="shared" si="4"/>
        <v/>
      </c>
      <c r="N37" s="164"/>
      <c r="O37" s="164"/>
    </row>
    <row r="38" spans="1:15" s="11" customFormat="1" ht="14.15" customHeight="1" x14ac:dyDescent="0.25">
      <c r="A38" s="172"/>
      <c r="B38" s="179" t="s">
        <v>131</v>
      </c>
      <c r="C38" s="179"/>
      <c r="D38" s="179"/>
      <c r="E38" s="179"/>
      <c r="F38" s="179"/>
      <c r="G38" s="162"/>
      <c r="H38" s="162"/>
      <c r="I38" s="162"/>
      <c r="J38" s="163" t="str">
        <f>IF(G38="","",G38*12)</f>
        <v/>
      </c>
      <c r="K38" s="163"/>
      <c r="L38" s="163"/>
      <c r="M38" s="164" t="str">
        <f t="shared" si="4"/>
        <v/>
      </c>
      <c r="N38" s="164"/>
      <c r="O38" s="164"/>
    </row>
    <row r="39" spans="1:15" s="11" customFormat="1" ht="14.15" customHeight="1" x14ac:dyDescent="0.25">
      <c r="A39" s="172"/>
      <c r="B39" s="179" t="s">
        <v>131</v>
      </c>
      <c r="C39" s="179"/>
      <c r="D39" s="179"/>
      <c r="E39" s="179"/>
      <c r="F39" s="179"/>
      <c r="G39" s="162"/>
      <c r="H39" s="162"/>
      <c r="I39" s="162"/>
      <c r="J39" s="163" t="str">
        <f t="shared" si="5"/>
        <v/>
      </c>
      <c r="K39" s="163"/>
      <c r="L39" s="163"/>
      <c r="M39" s="164" t="str">
        <f t="shared" si="4"/>
        <v/>
      </c>
      <c r="N39" s="164"/>
      <c r="O39" s="164"/>
    </row>
    <row r="40" spans="1:15" s="11" customFormat="1" ht="14.15" customHeight="1" x14ac:dyDescent="0.25">
      <c r="A40" s="175" t="s">
        <v>2</v>
      </c>
      <c r="B40" s="176"/>
      <c r="C40" s="176"/>
      <c r="D40" s="176"/>
      <c r="E40" s="176"/>
      <c r="F40" s="177"/>
      <c r="G40" s="178" t="str">
        <f>IF(SUM(G30:I39)=0,"",SUM(G30:I39))</f>
        <v/>
      </c>
      <c r="H40" s="178"/>
      <c r="I40" s="178"/>
      <c r="J40" s="165" t="str">
        <f>IF(SUM(J30:L39)=0,"",SUM(J30:L39))</f>
        <v/>
      </c>
      <c r="K40" s="165"/>
      <c r="L40" s="165"/>
      <c r="M40" s="173" t="str">
        <f>IF(SUM(M30:O39)=0,"",SUM(M30:O39))</f>
        <v/>
      </c>
      <c r="N40" s="173"/>
      <c r="O40" s="173"/>
    </row>
    <row r="41" spans="1:15" s="11" customFormat="1" ht="14.15" customHeight="1" x14ac:dyDescent="0.25">
      <c r="A41" s="180"/>
      <c r="B41" s="181"/>
      <c r="C41" s="181"/>
      <c r="D41" s="181"/>
      <c r="E41" s="181"/>
      <c r="F41" s="181"/>
      <c r="G41" s="181"/>
      <c r="H41" s="181"/>
      <c r="I41" s="181"/>
      <c r="J41" s="181"/>
      <c r="K41" s="181"/>
      <c r="L41" s="181"/>
      <c r="M41" s="181"/>
      <c r="N41" s="181"/>
      <c r="O41" s="181"/>
    </row>
    <row r="42" spans="1:15" s="11" customFormat="1" ht="14.15" customHeight="1" x14ac:dyDescent="0.25">
      <c r="A42" s="192" t="s">
        <v>143</v>
      </c>
      <c r="B42" s="193"/>
      <c r="C42" s="193"/>
      <c r="D42" s="193"/>
      <c r="E42" s="193"/>
      <c r="F42" s="193"/>
      <c r="G42" s="171" t="s">
        <v>22</v>
      </c>
      <c r="H42" s="171"/>
      <c r="I42" s="171"/>
      <c r="J42" s="170" t="s">
        <v>23</v>
      </c>
      <c r="K42" s="170"/>
      <c r="L42" s="170"/>
      <c r="M42" s="170" t="s">
        <v>3</v>
      </c>
      <c r="N42" s="170"/>
      <c r="O42" s="174"/>
    </row>
    <row r="43" spans="1:15" s="11" customFormat="1" ht="14.15" customHeight="1" x14ac:dyDescent="0.25">
      <c r="A43" s="172"/>
      <c r="B43" s="189" t="s">
        <v>235</v>
      </c>
      <c r="C43" s="189"/>
      <c r="D43" s="189"/>
      <c r="E43" s="189"/>
      <c r="F43" s="189"/>
      <c r="G43" s="191" t="str">
        <f>IF(KfZ!N25="","",KfZ!N25/12)</f>
        <v/>
      </c>
      <c r="H43" s="191"/>
      <c r="I43" s="191"/>
      <c r="J43" s="163" t="str">
        <f>IF(G43="","",G43*12)</f>
        <v/>
      </c>
      <c r="K43" s="163"/>
      <c r="L43" s="163"/>
      <c r="M43" s="164" t="str">
        <f>IF(G43="","",-J43/$J$74)</f>
        <v/>
      </c>
      <c r="N43" s="164"/>
      <c r="O43" s="164"/>
    </row>
    <row r="44" spans="1:15" s="11" customFormat="1" ht="14.15" customHeight="1" x14ac:dyDescent="0.25">
      <c r="A44" s="172"/>
      <c r="B44" s="161" t="s">
        <v>161</v>
      </c>
      <c r="C44" s="161"/>
      <c r="D44" s="161"/>
      <c r="E44" s="161"/>
      <c r="F44" s="161"/>
      <c r="G44" s="162"/>
      <c r="H44" s="162"/>
      <c r="I44" s="162"/>
      <c r="J44" s="163" t="str">
        <f>IF(G44="","",G44*12)</f>
        <v/>
      </c>
      <c r="K44" s="163"/>
      <c r="L44" s="163"/>
      <c r="M44" s="164" t="str">
        <f>IF(G44="","",-J44/$J$74)</f>
        <v/>
      </c>
      <c r="N44" s="164"/>
      <c r="O44" s="164"/>
    </row>
    <row r="45" spans="1:15" s="11" customFormat="1" ht="14.15" customHeight="1" x14ac:dyDescent="0.25">
      <c r="A45" s="172"/>
      <c r="B45" s="179" t="s">
        <v>131</v>
      </c>
      <c r="C45" s="179"/>
      <c r="D45" s="179"/>
      <c r="E45" s="179"/>
      <c r="F45" s="179"/>
      <c r="G45" s="162"/>
      <c r="H45" s="162"/>
      <c r="I45" s="162"/>
      <c r="J45" s="163" t="str">
        <f>IF(G45="","",G45*12)</f>
        <v/>
      </c>
      <c r="K45" s="163"/>
      <c r="L45" s="163"/>
      <c r="M45" s="164" t="str">
        <f>IF(G45="","",-J45/$J$74)</f>
        <v/>
      </c>
      <c r="N45" s="164"/>
      <c r="O45" s="164"/>
    </row>
    <row r="46" spans="1:15" s="11" customFormat="1" ht="14.15" customHeight="1" x14ac:dyDescent="0.25">
      <c r="A46" s="175" t="s">
        <v>2</v>
      </c>
      <c r="B46" s="176"/>
      <c r="C46" s="176"/>
      <c r="D46" s="176"/>
      <c r="E46" s="176"/>
      <c r="F46" s="177"/>
      <c r="G46" s="178" t="str">
        <f>IF(SUM(G43:I45)=0,"",SUM(G43:I45))</f>
        <v/>
      </c>
      <c r="H46" s="178"/>
      <c r="I46" s="178"/>
      <c r="J46" s="165" t="str">
        <f>IF(SUM(J43:L45)=0,"",SUM(J43:L45))</f>
        <v/>
      </c>
      <c r="K46" s="165"/>
      <c r="L46" s="165"/>
      <c r="M46" s="173" t="str">
        <f>IF(SUM(M43:O45)=0,"",SUM(M43:O45))</f>
        <v/>
      </c>
      <c r="N46" s="173"/>
      <c r="O46" s="173"/>
    </row>
    <row r="47" spans="1:15" s="11" customFormat="1" ht="14.15" customHeight="1" x14ac:dyDescent="0.25">
      <c r="A47" s="180"/>
      <c r="B47" s="181"/>
      <c r="C47" s="181"/>
      <c r="D47" s="181"/>
      <c r="E47" s="181"/>
      <c r="F47" s="181"/>
      <c r="G47" s="181"/>
      <c r="H47" s="181"/>
      <c r="I47" s="181"/>
      <c r="J47" s="181"/>
      <c r="K47" s="181"/>
      <c r="L47" s="181"/>
      <c r="M47" s="181"/>
      <c r="N47" s="181"/>
      <c r="O47" s="181"/>
    </row>
    <row r="48" spans="1:15" s="11" customFormat="1" ht="14.15" customHeight="1" x14ac:dyDescent="0.25">
      <c r="A48" s="168" t="s">
        <v>69</v>
      </c>
      <c r="B48" s="169"/>
      <c r="C48" s="169"/>
      <c r="D48" s="169"/>
      <c r="E48" s="169"/>
      <c r="F48" s="169"/>
      <c r="G48" s="171" t="s">
        <v>22</v>
      </c>
      <c r="H48" s="171"/>
      <c r="I48" s="171"/>
      <c r="J48" s="170" t="s">
        <v>23</v>
      </c>
      <c r="K48" s="170"/>
      <c r="L48" s="170"/>
      <c r="M48" s="170" t="s">
        <v>3</v>
      </c>
      <c r="N48" s="170"/>
      <c r="O48" s="174"/>
    </row>
    <row r="49" spans="1:15" s="11" customFormat="1" ht="14.15" customHeight="1" x14ac:dyDescent="0.25">
      <c r="A49" s="172"/>
      <c r="B49" s="161" t="s">
        <v>67</v>
      </c>
      <c r="C49" s="161"/>
      <c r="D49" s="161"/>
      <c r="E49" s="161"/>
      <c r="F49" s="161"/>
      <c r="G49" s="162"/>
      <c r="H49" s="162"/>
      <c r="I49" s="162"/>
      <c r="J49" s="163" t="str">
        <f t="shared" ref="J49:J56" si="6">IF(G49="","",G49*12)</f>
        <v/>
      </c>
      <c r="K49" s="163"/>
      <c r="L49" s="163"/>
      <c r="M49" s="164" t="str">
        <f t="shared" ref="M49:M56" si="7">IF(G49="","",-J49/$J$74)</f>
        <v/>
      </c>
      <c r="N49" s="164"/>
      <c r="O49" s="164"/>
    </row>
    <row r="50" spans="1:15" s="11" customFormat="1" ht="14.15" customHeight="1" x14ac:dyDescent="0.25">
      <c r="A50" s="172"/>
      <c r="B50" s="161" t="s">
        <v>94</v>
      </c>
      <c r="C50" s="161"/>
      <c r="D50" s="161"/>
      <c r="E50" s="161"/>
      <c r="F50" s="161"/>
      <c r="G50" s="162"/>
      <c r="H50" s="162"/>
      <c r="I50" s="162"/>
      <c r="J50" s="163" t="str">
        <f t="shared" si="6"/>
        <v/>
      </c>
      <c r="K50" s="163"/>
      <c r="L50" s="163"/>
      <c r="M50" s="164" t="str">
        <f t="shared" si="7"/>
        <v/>
      </c>
      <c r="N50" s="164"/>
      <c r="O50" s="164"/>
    </row>
    <row r="51" spans="1:15" s="11" customFormat="1" ht="14.15" customHeight="1" x14ac:dyDescent="0.25">
      <c r="A51" s="172"/>
      <c r="B51" s="161" t="s">
        <v>78</v>
      </c>
      <c r="C51" s="161"/>
      <c r="D51" s="161"/>
      <c r="E51" s="161"/>
      <c r="F51" s="161"/>
      <c r="G51" s="162"/>
      <c r="H51" s="162"/>
      <c r="I51" s="162"/>
      <c r="J51" s="163" t="str">
        <f t="shared" si="6"/>
        <v/>
      </c>
      <c r="K51" s="163"/>
      <c r="L51" s="163"/>
      <c r="M51" s="164" t="str">
        <f t="shared" si="7"/>
        <v/>
      </c>
      <c r="N51" s="164"/>
      <c r="O51" s="164"/>
    </row>
    <row r="52" spans="1:15" s="11" customFormat="1" ht="14.15" customHeight="1" x14ac:dyDescent="0.25">
      <c r="A52" s="172"/>
      <c r="B52" s="161" t="s">
        <v>153</v>
      </c>
      <c r="C52" s="161"/>
      <c r="D52" s="161"/>
      <c r="E52" s="161"/>
      <c r="F52" s="161"/>
      <c r="G52" s="162"/>
      <c r="H52" s="162"/>
      <c r="I52" s="162"/>
      <c r="J52" s="163" t="str">
        <f t="shared" si="6"/>
        <v/>
      </c>
      <c r="K52" s="163"/>
      <c r="L52" s="163"/>
      <c r="M52" s="164" t="str">
        <f t="shared" si="7"/>
        <v/>
      </c>
      <c r="N52" s="164"/>
      <c r="O52" s="164"/>
    </row>
    <row r="53" spans="1:15" s="11" customFormat="1" ht="14.15" customHeight="1" x14ac:dyDescent="0.25">
      <c r="A53" s="172"/>
      <c r="B53" s="161" t="s">
        <v>68</v>
      </c>
      <c r="C53" s="161"/>
      <c r="D53" s="161"/>
      <c r="E53" s="161"/>
      <c r="F53" s="161"/>
      <c r="G53" s="162"/>
      <c r="H53" s="162"/>
      <c r="I53" s="162"/>
      <c r="J53" s="163" t="str">
        <f t="shared" si="6"/>
        <v/>
      </c>
      <c r="K53" s="163"/>
      <c r="L53" s="163"/>
      <c r="M53" s="164" t="str">
        <f t="shared" si="7"/>
        <v/>
      </c>
      <c r="N53" s="164"/>
      <c r="O53" s="164"/>
    </row>
    <row r="54" spans="1:15" s="11" customFormat="1" ht="14.15" customHeight="1" x14ac:dyDescent="0.25">
      <c r="A54" s="172"/>
      <c r="B54" s="161" t="s">
        <v>79</v>
      </c>
      <c r="C54" s="161"/>
      <c r="D54" s="161"/>
      <c r="E54" s="161"/>
      <c r="F54" s="161"/>
      <c r="G54" s="162"/>
      <c r="H54" s="162"/>
      <c r="I54" s="162"/>
      <c r="J54" s="163" t="str">
        <f t="shared" si="6"/>
        <v/>
      </c>
      <c r="K54" s="163"/>
      <c r="L54" s="163"/>
      <c r="M54" s="164" t="str">
        <f t="shared" si="7"/>
        <v/>
      </c>
      <c r="N54" s="164"/>
      <c r="O54" s="164"/>
    </row>
    <row r="55" spans="1:15" s="11" customFormat="1" ht="14.15" customHeight="1" x14ac:dyDescent="0.25">
      <c r="A55" s="172"/>
      <c r="B55" s="179" t="s">
        <v>131</v>
      </c>
      <c r="C55" s="179"/>
      <c r="D55" s="179"/>
      <c r="E55" s="179"/>
      <c r="F55" s="179"/>
      <c r="G55" s="162"/>
      <c r="H55" s="162"/>
      <c r="I55" s="162"/>
      <c r="J55" s="163" t="str">
        <f>IF(G55="","",G55*12)</f>
        <v/>
      </c>
      <c r="K55" s="163"/>
      <c r="L55" s="163"/>
      <c r="M55" s="164" t="str">
        <f t="shared" si="7"/>
        <v/>
      </c>
      <c r="N55" s="164"/>
      <c r="O55" s="164"/>
    </row>
    <row r="56" spans="1:15" s="11" customFormat="1" ht="14.15" customHeight="1" x14ac:dyDescent="0.25">
      <c r="A56" s="172"/>
      <c r="B56" s="179" t="s">
        <v>131</v>
      </c>
      <c r="C56" s="179"/>
      <c r="D56" s="179"/>
      <c r="E56" s="179"/>
      <c r="F56" s="179"/>
      <c r="G56" s="162"/>
      <c r="H56" s="162"/>
      <c r="I56" s="162"/>
      <c r="J56" s="163" t="str">
        <f t="shared" si="6"/>
        <v/>
      </c>
      <c r="K56" s="163"/>
      <c r="L56" s="163"/>
      <c r="M56" s="164" t="str">
        <f t="shared" si="7"/>
        <v/>
      </c>
      <c r="N56" s="164"/>
      <c r="O56" s="164"/>
    </row>
    <row r="57" spans="1:15" s="11" customFormat="1" ht="14.15" customHeight="1" x14ac:dyDescent="0.25">
      <c r="A57" s="175" t="s">
        <v>2</v>
      </c>
      <c r="B57" s="176"/>
      <c r="C57" s="176"/>
      <c r="D57" s="176"/>
      <c r="E57" s="176"/>
      <c r="F57" s="177"/>
      <c r="G57" s="178" t="str">
        <f>IF(SUM(G49:I56)=0,"",SUM(G49:I56))</f>
        <v/>
      </c>
      <c r="H57" s="178"/>
      <c r="I57" s="178"/>
      <c r="J57" s="165" t="str">
        <f>IF(SUM(J49:L56)=0,"",SUM(J49:L56))</f>
        <v/>
      </c>
      <c r="K57" s="165"/>
      <c r="L57" s="165"/>
      <c r="M57" s="173" t="str">
        <f>IF(SUM(M49:O56)=0,"",SUM(M49:O56))</f>
        <v/>
      </c>
      <c r="N57" s="173"/>
      <c r="O57" s="173"/>
    </row>
    <row r="58" spans="1:15" s="11" customFormat="1" ht="14.15" customHeight="1" x14ac:dyDescent="0.25">
      <c r="A58" s="180"/>
      <c r="B58" s="181"/>
      <c r="C58" s="181"/>
      <c r="D58" s="181"/>
      <c r="E58" s="181"/>
      <c r="F58" s="181"/>
      <c r="G58" s="181"/>
      <c r="H58" s="181"/>
      <c r="I58" s="181"/>
      <c r="J58" s="181"/>
      <c r="K58" s="181"/>
      <c r="L58" s="181"/>
      <c r="M58" s="181"/>
      <c r="N58" s="181"/>
      <c r="O58" s="181"/>
    </row>
    <row r="59" spans="1:15" s="11" customFormat="1" ht="14.15" customHeight="1" x14ac:dyDescent="0.25">
      <c r="A59" s="69" t="s">
        <v>70</v>
      </c>
      <c r="B59" s="70"/>
      <c r="C59" s="70"/>
      <c r="D59" s="70"/>
      <c r="E59" s="70"/>
      <c r="F59" s="70"/>
      <c r="G59" s="171" t="s">
        <v>22</v>
      </c>
      <c r="H59" s="171"/>
      <c r="I59" s="171"/>
      <c r="J59" s="170" t="s">
        <v>23</v>
      </c>
      <c r="K59" s="170"/>
      <c r="L59" s="170"/>
      <c r="M59" s="71" t="s">
        <v>3</v>
      </c>
      <c r="N59" s="71"/>
      <c r="O59" s="72"/>
    </row>
    <row r="60" spans="1:15" s="11" customFormat="1" ht="14.15" customHeight="1" x14ac:dyDescent="0.25">
      <c r="A60" s="172"/>
      <c r="B60" s="161" t="s">
        <v>193</v>
      </c>
      <c r="C60" s="161"/>
      <c r="D60" s="161"/>
      <c r="E60" s="161"/>
      <c r="F60" s="161"/>
      <c r="G60" s="162"/>
      <c r="H60" s="162"/>
      <c r="I60" s="162"/>
      <c r="J60" s="163" t="str">
        <f t="shared" ref="J60:J69" si="8">IF(G60="","",G60*12)</f>
        <v/>
      </c>
      <c r="K60" s="163"/>
      <c r="L60" s="163"/>
      <c r="M60" s="164" t="str">
        <f t="shared" ref="M60:M69" si="9">IF(G60="","",-J60/$J$74)</f>
        <v/>
      </c>
      <c r="N60" s="164"/>
      <c r="O60" s="164"/>
    </row>
    <row r="61" spans="1:15" s="11" customFormat="1" ht="14.15" customHeight="1" x14ac:dyDescent="0.25">
      <c r="A61" s="172"/>
      <c r="B61" s="161" t="s">
        <v>137</v>
      </c>
      <c r="C61" s="161"/>
      <c r="D61" s="161"/>
      <c r="E61" s="161"/>
      <c r="F61" s="161"/>
      <c r="G61" s="162"/>
      <c r="H61" s="162"/>
      <c r="I61" s="162"/>
      <c r="J61" s="163" t="str">
        <f t="shared" si="8"/>
        <v/>
      </c>
      <c r="K61" s="163"/>
      <c r="L61" s="163"/>
      <c r="M61" s="164" t="str">
        <f t="shared" si="9"/>
        <v/>
      </c>
      <c r="N61" s="164"/>
      <c r="O61" s="164"/>
    </row>
    <row r="62" spans="1:15" s="11" customFormat="1" ht="14.15" customHeight="1" x14ac:dyDescent="0.25">
      <c r="A62" s="172"/>
      <c r="B62" s="161" t="s">
        <v>71</v>
      </c>
      <c r="C62" s="161"/>
      <c r="D62" s="161"/>
      <c r="E62" s="161"/>
      <c r="F62" s="161"/>
      <c r="G62" s="162"/>
      <c r="H62" s="162"/>
      <c r="I62" s="162"/>
      <c r="J62" s="163" t="str">
        <f t="shared" si="8"/>
        <v/>
      </c>
      <c r="K62" s="163"/>
      <c r="L62" s="163"/>
      <c r="M62" s="164" t="str">
        <f t="shared" si="9"/>
        <v/>
      </c>
      <c r="N62" s="164"/>
      <c r="O62" s="164"/>
    </row>
    <row r="63" spans="1:15" s="11" customFormat="1" ht="14.15" customHeight="1" x14ac:dyDescent="0.25">
      <c r="A63" s="172"/>
      <c r="B63" s="161" t="s">
        <v>80</v>
      </c>
      <c r="C63" s="161"/>
      <c r="D63" s="161"/>
      <c r="E63" s="161"/>
      <c r="F63" s="161"/>
      <c r="G63" s="162"/>
      <c r="H63" s="162"/>
      <c r="I63" s="162"/>
      <c r="J63" s="163" t="str">
        <f t="shared" si="8"/>
        <v/>
      </c>
      <c r="K63" s="163"/>
      <c r="L63" s="163"/>
      <c r="M63" s="164" t="str">
        <f t="shared" si="9"/>
        <v/>
      </c>
      <c r="N63" s="164"/>
      <c r="O63" s="164"/>
    </row>
    <row r="64" spans="1:15" s="11" customFormat="1" ht="14.15" customHeight="1" x14ac:dyDescent="0.25">
      <c r="A64" s="172"/>
      <c r="B64" s="161" t="s">
        <v>75</v>
      </c>
      <c r="C64" s="161"/>
      <c r="D64" s="161"/>
      <c r="E64" s="161"/>
      <c r="F64" s="161"/>
      <c r="G64" s="162"/>
      <c r="H64" s="162"/>
      <c r="I64" s="162"/>
      <c r="J64" s="163" t="str">
        <f t="shared" si="8"/>
        <v/>
      </c>
      <c r="K64" s="163"/>
      <c r="L64" s="163"/>
      <c r="M64" s="164" t="str">
        <f t="shared" si="9"/>
        <v/>
      </c>
      <c r="N64" s="164"/>
      <c r="O64" s="164"/>
    </row>
    <row r="65" spans="1:15" s="11" customFormat="1" ht="14.15" customHeight="1" x14ac:dyDescent="0.25">
      <c r="A65" s="172"/>
      <c r="B65" s="161" t="s">
        <v>72</v>
      </c>
      <c r="C65" s="161"/>
      <c r="D65" s="161"/>
      <c r="E65" s="161"/>
      <c r="F65" s="161"/>
      <c r="G65" s="162"/>
      <c r="H65" s="162"/>
      <c r="I65" s="162"/>
      <c r="J65" s="163" t="str">
        <f t="shared" si="8"/>
        <v/>
      </c>
      <c r="K65" s="163"/>
      <c r="L65" s="163"/>
      <c r="M65" s="164" t="str">
        <f t="shared" si="9"/>
        <v/>
      </c>
      <c r="N65" s="164"/>
      <c r="O65" s="164"/>
    </row>
    <row r="66" spans="1:15" s="11" customFormat="1" ht="14.15" customHeight="1" x14ac:dyDescent="0.25">
      <c r="A66" s="172"/>
      <c r="B66" s="161" t="s">
        <v>107</v>
      </c>
      <c r="C66" s="161"/>
      <c r="D66" s="161"/>
      <c r="E66" s="161"/>
      <c r="F66" s="161"/>
      <c r="G66" s="162"/>
      <c r="H66" s="162"/>
      <c r="I66" s="162"/>
      <c r="J66" s="163" t="str">
        <f t="shared" si="8"/>
        <v/>
      </c>
      <c r="K66" s="163"/>
      <c r="L66" s="163"/>
      <c r="M66" s="164" t="str">
        <f t="shared" si="9"/>
        <v/>
      </c>
      <c r="N66" s="164"/>
      <c r="O66" s="164"/>
    </row>
    <row r="67" spans="1:15" s="11" customFormat="1" ht="14.15" customHeight="1" x14ac:dyDescent="0.25">
      <c r="A67" s="172"/>
      <c r="B67" s="188" t="s">
        <v>9</v>
      </c>
      <c r="C67" s="188"/>
      <c r="D67" s="188"/>
      <c r="E67" s="188"/>
      <c r="F67" s="188"/>
      <c r="G67" s="162"/>
      <c r="H67" s="162"/>
      <c r="I67" s="162"/>
      <c r="J67" s="163" t="str">
        <f t="shared" si="8"/>
        <v/>
      </c>
      <c r="K67" s="163"/>
      <c r="L67" s="163"/>
      <c r="M67" s="164" t="str">
        <f t="shared" si="9"/>
        <v/>
      </c>
      <c r="N67" s="164"/>
      <c r="O67" s="164"/>
    </row>
    <row r="68" spans="1:15" s="11" customFormat="1" ht="14.15" customHeight="1" x14ac:dyDescent="0.25">
      <c r="A68" s="172"/>
      <c r="B68" s="179" t="s">
        <v>131</v>
      </c>
      <c r="C68" s="179"/>
      <c r="D68" s="179"/>
      <c r="E68" s="179"/>
      <c r="F68" s="179"/>
      <c r="G68" s="162"/>
      <c r="H68" s="162"/>
      <c r="I68" s="162"/>
      <c r="J68" s="163" t="str">
        <f>IF(G68="","",G68*12)</f>
        <v/>
      </c>
      <c r="K68" s="163"/>
      <c r="L68" s="163"/>
      <c r="M68" s="164" t="str">
        <f>IF(G68="","",-J68/$J$74)</f>
        <v/>
      </c>
      <c r="N68" s="164"/>
      <c r="O68" s="164"/>
    </row>
    <row r="69" spans="1:15" s="11" customFormat="1" ht="14.15" customHeight="1" x14ac:dyDescent="0.25">
      <c r="A69" s="172"/>
      <c r="B69" s="179" t="s">
        <v>131</v>
      </c>
      <c r="C69" s="179"/>
      <c r="D69" s="179"/>
      <c r="E69" s="179"/>
      <c r="F69" s="179"/>
      <c r="G69" s="162"/>
      <c r="H69" s="162"/>
      <c r="I69" s="162"/>
      <c r="J69" s="163" t="str">
        <f t="shared" si="8"/>
        <v/>
      </c>
      <c r="K69" s="163"/>
      <c r="L69" s="163"/>
      <c r="M69" s="164" t="str">
        <f t="shared" si="9"/>
        <v/>
      </c>
      <c r="N69" s="164"/>
      <c r="O69" s="164"/>
    </row>
    <row r="70" spans="1:15" s="11" customFormat="1" ht="14.15" customHeight="1" x14ac:dyDescent="0.25">
      <c r="A70" s="183" t="s">
        <v>2</v>
      </c>
      <c r="B70" s="184"/>
      <c r="C70" s="184"/>
      <c r="D70" s="184"/>
      <c r="E70" s="184"/>
      <c r="F70" s="185"/>
      <c r="G70" s="178" t="str">
        <f>IF(SUM(G60:I69)=0,"",SUM(G60:I69))</f>
        <v/>
      </c>
      <c r="H70" s="178"/>
      <c r="I70" s="178"/>
      <c r="J70" s="165" t="str">
        <f>IF(SUM(J60:L69)=0,"",SUM(J60:L69))</f>
        <v/>
      </c>
      <c r="K70" s="165"/>
      <c r="L70" s="165"/>
      <c r="M70" s="182" t="str">
        <f>IF(SUM(M60:O69)=0,"",SUM(M60:O69))</f>
        <v/>
      </c>
      <c r="N70" s="182"/>
      <c r="O70" s="182"/>
    </row>
    <row r="71" spans="1:15" s="11" customFormat="1" ht="14.15" customHeight="1" x14ac:dyDescent="0.25">
      <c r="A71" s="180"/>
      <c r="B71" s="181"/>
      <c r="C71" s="181"/>
      <c r="D71" s="181"/>
      <c r="E71" s="181"/>
      <c r="F71" s="181"/>
      <c r="G71" s="181"/>
      <c r="H71" s="181"/>
      <c r="I71" s="181"/>
      <c r="J71" s="181"/>
      <c r="K71" s="181"/>
      <c r="L71" s="181"/>
      <c r="M71" s="181"/>
      <c r="N71" s="181"/>
      <c r="O71" s="181"/>
    </row>
    <row r="72" spans="1:15" s="11" customFormat="1" ht="14.15" customHeight="1" x14ac:dyDescent="0.25">
      <c r="A72" s="186" t="s">
        <v>82</v>
      </c>
      <c r="B72" s="186"/>
      <c r="C72" s="186"/>
      <c r="D72" s="186"/>
      <c r="E72" s="186"/>
      <c r="F72" s="186"/>
      <c r="G72" s="178" t="str">
        <f>G12</f>
        <v/>
      </c>
      <c r="H72" s="178"/>
      <c r="I72" s="178"/>
      <c r="J72" s="165" t="str">
        <f>J12</f>
        <v/>
      </c>
      <c r="K72" s="165"/>
      <c r="L72" s="165"/>
      <c r="M72" s="166" t="str">
        <f>IF(G72="","",100%)</f>
        <v/>
      </c>
      <c r="N72" s="166"/>
      <c r="O72" s="166"/>
    </row>
    <row r="73" spans="1:15" s="11" customFormat="1" ht="14.15" customHeight="1" x14ac:dyDescent="0.25">
      <c r="A73" s="180"/>
      <c r="B73" s="181"/>
      <c r="C73" s="181"/>
      <c r="D73" s="181"/>
      <c r="E73" s="181"/>
      <c r="F73" s="181"/>
      <c r="G73" s="181"/>
      <c r="H73" s="181"/>
      <c r="I73" s="181"/>
      <c r="J73" s="181"/>
      <c r="K73" s="181"/>
      <c r="L73" s="181"/>
      <c r="M73" s="181"/>
      <c r="N73" s="181"/>
      <c r="O73" s="181"/>
    </row>
    <row r="74" spans="1:15" ht="14.15" customHeight="1" x14ac:dyDescent="0.25">
      <c r="A74" s="186" t="s">
        <v>83</v>
      </c>
      <c r="B74" s="186"/>
      <c r="C74" s="186"/>
      <c r="D74" s="186"/>
      <c r="E74" s="186"/>
      <c r="F74" s="186"/>
      <c r="G74" s="178" t="str">
        <f>IF(SUM(G40,G57,G18,G46,G70,G27)=0,"",-SUM(G40,G57,G18,G46,G70,G27))</f>
        <v/>
      </c>
      <c r="H74" s="178"/>
      <c r="I74" s="178"/>
      <c r="J74" s="165" t="str">
        <f>IF(SUM(J40,J57,J18,J46,J70,J27)=0,"",-SUM(J40,J57,J18,J46,J70,J27))</f>
        <v/>
      </c>
      <c r="K74" s="165"/>
      <c r="L74" s="165"/>
      <c r="M74" s="166" t="str">
        <f>IF(G74="","",100%)</f>
        <v/>
      </c>
      <c r="N74" s="166"/>
      <c r="O74" s="166"/>
    </row>
    <row r="75" spans="1:15" s="11" customFormat="1" ht="14.15" customHeight="1" x14ac:dyDescent="0.25">
      <c r="A75" s="180"/>
      <c r="B75" s="181"/>
      <c r="C75" s="181"/>
      <c r="D75" s="181"/>
      <c r="E75" s="181"/>
      <c r="F75" s="181"/>
      <c r="G75" s="181"/>
      <c r="H75" s="181"/>
      <c r="I75" s="181"/>
      <c r="J75" s="181"/>
      <c r="K75" s="181"/>
      <c r="L75" s="181"/>
      <c r="M75" s="181"/>
      <c r="N75" s="181"/>
      <c r="O75" s="181"/>
    </row>
    <row r="76" spans="1:15" s="11" customFormat="1" ht="14.15" customHeight="1" x14ac:dyDescent="0.25">
      <c r="A76" s="186" t="s">
        <v>134</v>
      </c>
      <c r="B76" s="186"/>
      <c r="C76" s="186"/>
      <c r="D76" s="186"/>
      <c r="E76" s="186"/>
      <c r="F76" s="186"/>
      <c r="G76" s="178" t="str">
        <f>IF(SUM(G72:G74)=0,"",SUM(G72:G74))</f>
        <v/>
      </c>
      <c r="H76" s="178"/>
      <c r="I76" s="178"/>
      <c r="J76" s="165" t="str">
        <f>IF(SUM(J72:J74)=0,"",SUM(J72:J74))</f>
        <v/>
      </c>
      <c r="K76" s="165"/>
      <c r="L76" s="165"/>
      <c r="M76" s="187"/>
      <c r="N76" s="187"/>
      <c r="O76" s="187"/>
    </row>
    <row r="77" spans="1:15" ht="12.5" x14ac:dyDescent="0.25">
      <c r="A77" s="180"/>
      <c r="B77" s="181"/>
      <c r="C77" s="181"/>
      <c r="D77" s="181"/>
      <c r="E77" s="181"/>
      <c r="F77" s="181"/>
      <c r="G77" s="181"/>
      <c r="H77" s="181"/>
      <c r="I77" s="181"/>
      <c r="J77" s="181"/>
      <c r="K77" s="181"/>
      <c r="L77" s="181"/>
      <c r="M77" s="181"/>
      <c r="N77" s="181"/>
      <c r="O77" s="181"/>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2" manualBreakCount="2">
        <brk id="34" max="16383" man="1"/>
        <brk id="65"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68">
    <mergeCell ref="M52:O52"/>
    <mergeCell ref="M46:O46"/>
    <mergeCell ref="M17:O17"/>
    <mergeCell ref="B49:F49"/>
    <mergeCell ref="A41:O41"/>
    <mergeCell ref="A42:F42"/>
    <mergeCell ref="J42:L42"/>
    <mergeCell ref="J24:L24"/>
    <mergeCell ref="G49:I49"/>
    <mergeCell ref="G32:I32"/>
    <mergeCell ref="G25:I25"/>
    <mergeCell ref="G52:I52"/>
    <mergeCell ref="G48:I48"/>
    <mergeCell ref="A49:A56"/>
    <mergeCell ref="B35:F35"/>
    <mergeCell ref="B32:F32"/>
    <mergeCell ref="J54:L54"/>
    <mergeCell ref="M34:O34"/>
    <mergeCell ref="M35:O35"/>
    <mergeCell ref="J26:L26"/>
    <mergeCell ref="M39:O39"/>
    <mergeCell ref="G42:I42"/>
    <mergeCell ref="B30:F30"/>
    <mergeCell ref="G31:I31"/>
    <mergeCell ref="G6:I6"/>
    <mergeCell ref="B6:F6"/>
    <mergeCell ref="A14:F14"/>
    <mergeCell ref="A15:A17"/>
    <mergeCell ref="G14:I14"/>
    <mergeCell ref="J46:L46"/>
    <mergeCell ref="A46:F46"/>
    <mergeCell ref="A47:O47"/>
    <mergeCell ref="G35:I35"/>
    <mergeCell ref="J29:L29"/>
    <mergeCell ref="J31:L31"/>
    <mergeCell ref="A30:A39"/>
    <mergeCell ref="G45:I45"/>
    <mergeCell ref="M38:O38"/>
    <mergeCell ref="M37:O37"/>
    <mergeCell ref="J37:L37"/>
    <mergeCell ref="G24:I24"/>
    <mergeCell ref="B26:F26"/>
    <mergeCell ref="M33:O33"/>
    <mergeCell ref="M42:O42"/>
    <mergeCell ref="M43:O43"/>
    <mergeCell ref="M44:O44"/>
    <mergeCell ref="M40:O40"/>
    <mergeCell ref="M36:O36"/>
    <mergeCell ref="A1:O2"/>
    <mergeCell ref="M51:O51"/>
    <mergeCell ref="G51:I51"/>
    <mergeCell ref="B17:F17"/>
    <mergeCell ref="G17:I17"/>
    <mergeCell ref="J16:L16"/>
    <mergeCell ref="A18:F18"/>
    <mergeCell ref="G22:I22"/>
    <mergeCell ref="G23:I23"/>
    <mergeCell ref="J23:L23"/>
    <mergeCell ref="B22:F22"/>
    <mergeCell ref="B23:F23"/>
    <mergeCell ref="G36:I36"/>
    <mergeCell ref="B45:F45"/>
    <mergeCell ref="G34:I34"/>
    <mergeCell ref="J34:L34"/>
    <mergeCell ref="G37:I37"/>
    <mergeCell ref="B34:F34"/>
    <mergeCell ref="G39:I39"/>
    <mergeCell ref="J43:L43"/>
    <mergeCell ref="G40:I40"/>
    <mergeCell ref="A40:F40"/>
    <mergeCell ref="B44:F44"/>
    <mergeCell ref="G43:I43"/>
    <mergeCell ref="G20:I20"/>
    <mergeCell ref="J20:L20"/>
    <mergeCell ref="A20:F20"/>
    <mergeCell ref="J25:L25"/>
    <mergeCell ref="G29:I29"/>
    <mergeCell ref="A43:A45"/>
    <mergeCell ref="B43:F43"/>
    <mergeCell ref="M45:O45"/>
    <mergeCell ref="M48:O48"/>
    <mergeCell ref="A48:F48"/>
    <mergeCell ref="B38:F38"/>
    <mergeCell ref="G38:I38"/>
    <mergeCell ref="J38:L38"/>
    <mergeCell ref="G33:I33"/>
    <mergeCell ref="G46:I46"/>
    <mergeCell ref="J48:L48"/>
    <mergeCell ref="G44:I44"/>
    <mergeCell ref="G30:I30"/>
    <mergeCell ref="B31:F31"/>
    <mergeCell ref="M22:O22"/>
    <mergeCell ref="J57:L57"/>
    <mergeCell ref="B64:F64"/>
    <mergeCell ref="G67:I67"/>
    <mergeCell ref="M57:O57"/>
    <mergeCell ref="B67:F67"/>
    <mergeCell ref="A58:O58"/>
    <mergeCell ref="J59:L59"/>
    <mergeCell ref="M60:O60"/>
    <mergeCell ref="B63:F63"/>
    <mergeCell ref="M65:O65"/>
    <mergeCell ref="G65:I65"/>
    <mergeCell ref="J65:L65"/>
    <mergeCell ref="J63:L63"/>
    <mergeCell ref="G62:I62"/>
    <mergeCell ref="J62:L62"/>
    <mergeCell ref="A57:F57"/>
    <mergeCell ref="G57:I57"/>
    <mergeCell ref="G59:I59"/>
    <mergeCell ref="B61:F61"/>
    <mergeCell ref="B68:F68"/>
    <mergeCell ref="G68:I68"/>
    <mergeCell ref="G64:I64"/>
    <mergeCell ref="M64:O64"/>
    <mergeCell ref="M62:O62"/>
    <mergeCell ref="B60:F60"/>
    <mergeCell ref="J55:L55"/>
    <mergeCell ref="M55:O55"/>
    <mergeCell ref="A77:O77"/>
    <mergeCell ref="G76:I76"/>
    <mergeCell ref="J76:L76"/>
    <mergeCell ref="A72:F72"/>
    <mergeCell ref="M72:O72"/>
    <mergeCell ref="A76:F76"/>
    <mergeCell ref="A74:F74"/>
    <mergeCell ref="M76:O76"/>
    <mergeCell ref="A75:O75"/>
    <mergeCell ref="G72:I72"/>
    <mergeCell ref="M74:O74"/>
    <mergeCell ref="A73:O73"/>
    <mergeCell ref="G74:I74"/>
    <mergeCell ref="J74:L74"/>
    <mergeCell ref="J72:L72"/>
    <mergeCell ref="A71:O71"/>
    <mergeCell ref="G56:I56"/>
    <mergeCell ref="B55:F55"/>
    <mergeCell ref="G70:I70"/>
    <mergeCell ref="J70:L70"/>
    <mergeCell ref="M70:O70"/>
    <mergeCell ref="J51:L51"/>
    <mergeCell ref="B52:F52"/>
    <mergeCell ref="J52:L52"/>
    <mergeCell ref="G55:I55"/>
    <mergeCell ref="G60:I60"/>
    <mergeCell ref="M54:O54"/>
    <mergeCell ref="J53:L53"/>
    <mergeCell ref="J60:L60"/>
    <mergeCell ref="B53:F53"/>
    <mergeCell ref="M53:O53"/>
    <mergeCell ref="G53:I53"/>
    <mergeCell ref="B51:F51"/>
    <mergeCell ref="B62:F62"/>
    <mergeCell ref="B65:F65"/>
    <mergeCell ref="A70:F70"/>
    <mergeCell ref="M56:O56"/>
    <mergeCell ref="B56:F56"/>
    <mergeCell ref="J56:L56"/>
    <mergeCell ref="B54:F54"/>
    <mergeCell ref="G54:I54"/>
    <mergeCell ref="J40:L40"/>
    <mergeCell ref="J44:L44"/>
    <mergeCell ref="J32:L32"/>
    <mergeCell ref="J36:L36"/>
    <mergeCell ref="B50:F50"/>
    <mergeCell ref="G50:I50"/>
    <mergeCell ref="J50:L50"/>
    <mergeCell ref="B33:F33"/>
    <mergeCell ref="B37:F37"/>
    <mergeCell ref="J35:L35"/>
    <mergeCell ref="J45:L45"/>
    <mergeCell ref="J33:L33"/>
    <mergeCell ref="B11:F11"/>
    <mergeCell ref="M63:O63"/>
    <mergeCell ref="A60:A69"/>
    <mergeCell ref="M26:O26"/>
    <mergeCell ref="G27:I27"/>
    <mergeCell ref="J21:L21"/>
    <mergeCell ref="M67:O67"/>
    <mergeCell ref="J67:L67"/>
    <mergeCell ref="G66:I66"/>
    <mergeCell ref="J66:L66"/>
    <mergeCell ref="M66:O66"/>
    <mergeCell ref="G69:I69"/>
    <mergeCell ref="J68:L68"/>
    <mergeCell ref="J69:L69"/>
    <mergeCell ref="M69:O69"/>
    <mergeCell ref="M68:O68"/>
    <mergeCell ref="B21:F21"/>
    <mergeCell ref="B69:F69"/>
    <mergeCell ref="B66:F66"/>
    <mergeCell ref="M49:O49"/>
    <mergeCell ref="J49:L49"/>
    <mergeCell ref="M24:O24"/>
    <mergeCell ref="G63:I63"/>
    <mergeCell ref="J64:L64"/>
    <mergeCell ref="A13:O13"/>
    <mergeCell ref="B39:F39"/>
    <mergeCell ref="M29:O29"/>
    <mergeCell ref="G12:I12"/>
    <mergeCell ref="G10:I10"/>
    <mergeCell ref="B9:F9"/>
    <mergeCell ref="B10:F10"/>
    <mergeCell ref="A29:F29"/>
    <mergeCell ref="M14:O14"/>
    <mergeCell ref="M15:O15"/>
    <mergeCell ref="B36:F36"/>
    <mergeCell ref="J39:L39"/>
    <mergeCell ref="G16:I16"/>
    <mergeCell ref="B15:F15"/>
    <mergeCell ref="G21:I21"/>
    <mergeCell ref="B24:F24"/>
    <mergeCell ref="A27:F27"/>
    <mergeCell ref="J22:L22"/>
    <mergeCell ref="M18:O18"/>
    <mergeCell ref="M31:O31"/>
    <mergeCell ref="M32:O32"/>
    <mergeCell ref="G15:I15"/>
    <mergeCell ref="A6:A11"/>
    <mergeCell ref="B16:F16"/>
    <mergeCell ref="A3:O3"/>
    <mergeCell ref="A4:O4"/>
    <mergeCell ref="A5:F5"/>
    <mergeCell ref="J5:L5"/>
    <mergeCell ref="G5:I5"/>
    <mergeCell ref="A21:A26"/>
    <mergeCell ref="M27:O27"/>
    <mergeCell ref="M25:O25"/>
    <mergeCell ref="M5:O5"/>
    <mergeCell ref="G9:I9"/>
    <mergeCell ref="M20:O20"/>
    <mergeCell ref="J14:L14"/>
    <mergeCell ref="M16:O16"/>
    <mergeCell ref="J10:L10"/>
    <mergeCell ref="M10:O10"/>
    <mergeCell ref="M23:O23"/>
    <mergeCell ref="A12:F12"/>
    <mergeCell ref="M6:O6"/>
    <mergeCell ref="J6:L6"/>
    <mergeCell ref="J17:L17"/>
    <mergeCell ref="G18:I18"/>
    <mergeCell ref="B25:F25"/>
    <mergeCell ref="G26:I26"/>
    <mergeCell ref="J18:L18"/>
    <mergeCell ref="B7:F7"/>
    <mergeCell ref="B8:F8"/>
    <mergeCell ref="G61:I61"/>
    <mergeCell ref="J61:L61"/>
    <mergeCell ref="M61:O61"/>
    <mergeCell ref="G7:I7"/>
    <mergeCell ref="G8:I8"/>
    <mergeCell ref="G11:I11"/>
    <mergeCell ref="J7:L7"/>
    <mergeCell ref="J8:L8"/>
    <mergeCell ref="J11:L11"/>
    <mergeCell ref="M7:O7"/>
    <mergeCell ref="M8:O8"/>
    <mergeCell ref="M11:O11"/>
    <mergeCell ref="M50:O50"/>
    <mergeCell ref="J9:L9"/>
    <mergeCell ref="J12:L12"/>
    <mergeCell ref="J30:L30"/>
    <mergeCell ref="M30:O30"/>
    <mergeCell ref="M12:O12"/>
    <mergeCell ref="J27:L27"/>
    <mergeCell ref="M21:O21"/>
    <mergeCell ref="J15:L15"/>
    <mergeCell ref="M9:O9"/>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2" manualBreakCount="2">
    <brk id="28" max="16383" man="1"/>
    <brk id="58" max="16383"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tabColor theme="9" tint="-0.249977111117893"/>
  </sheetPr>
  <dimension ref="A1:N23"/>
  <sheetViews>
    <sheetView showGridLines="0" showZeros="0" showOutlineSymbols="0" zoomScaleNormal="100" zoomScaleSheetLayoutView="110" workbookViewId="0">
      <selection activeCell="A8" sqref="A8"/>
    </sheetView>
  </sheetViews>
  <sheetFormatPr baseColWidth="10" defaultColWidth="10.7265625" defaultRowHeight="11.5" x14ac:dyDescent="0.25"/>
  <cols>
    <col min="1" max="1" width="26.7265625" style="14" customWidth="1"/>
    <col min="2" max="2" width="8.7265625" style="6" customWidth="1"/>
    <col min="3" max="11" width="8.7265625" style="7" customWidth="1"/>
    <col min="12" max="13" width="8.7265625" style="2" customWidth="1"/>
    <col min="14" max="16384" width="10.7265625" style="11"/>
  </cols>
  <sheetData>
    <row r="1" spans="1:14" ht="22" customHeight="1" x14ac:dyDescent="0.25">
      <c r="A1" s="190" t="s">
        <v>229</v>
      </c>
      <c r="B1" s="190"/>
      <c r="C1" s="190"/>
      <c r="D1" s="190"/>
      <c r="E1" s="190"/>
      <c r="F1" s="190"/>
      <c r="G1" s="190"/>
      <c r="H1" s="190"/>
      <c r="I1" s="190"/>
      <c r="J1" s="190"/>
      <c r="K1" s="190"/>
      <c r="L1" s="190"/>
      <c r="M1" s="190"/>
    </row>
    <row r="2" spans="1:14" ht="16" customHeight="1" x14ac:dyDescent="0.25">
      <c r="A2" s="190"/>
      <c r="B2" s="190"/>
      <c r="C2" s="190"/>
      <c r="D2" s="190"/>
      <c r="E2" s="190"/>
      <c r="F2" s="190"/>
      <c r="G2" s="190"/>
      <c r="H2" s="190"/>
      <c r="I2" s="190"/>
      <c r="J2" s="190"/>
      <c r="K2" s="190"/>
      <c r="L2" s="190"/>
      <c r="M2" s="190"/>
    </row>
    <row r="3" spans="1:14" ht="32.15" customHeight="1" x14ac:dyDescent="0.25">
      <c r="A3" s="104" t="s">
        <v>233</v>
      </c>
      <c r="B3" s="105"/>
      <c r="C3" s="105"/>
      <c r="D3" s="105"/>
      <c r="E3" s="105"/>
      <c r="F3" s="105"/>
      <c r="G3" s="105"/>
      <c r="H3" s="105"/>
      <c r="I3" s="105"/>
      <c r="J3" s="105"/>
      <c r="K3" s="105"/>
      <c r="L3" s="105"/>
      <c r="M3" s="106"/>
    </row>
    <row r="4" spans="1:14" ht="14.15" customHeight="1" x14ac:dyDescent="0.25">
      <c r="A4" s="194"/>
      <c r="B4" s="194"/>
      <c r="C4" s="194"/>
      <c r="D4" s="194"/>
      <c r="E4" s="194"/>
      <c r="F4" s="194"/>
      <c r="G4" s="194"/>
      <c r="H4" s="194"/>
      <c r="I4" s="194"/>
      <c r="J4" s="194"/>
      <c r="K4" s="194"/>
      <c r="L4" s="194"/>
      <c r="M4" s="194"/>
    </row>
    <row r="5" spans="1:14" ht="14.15" customHeight="1" x14ac:dyDescent="0.25">
      <c r="A5" s="198" t="s">
        <v>221</v>
      </c>
      <c r="B5" s="197"/>
      <c r="C5" s="73">
        <v>6060</v>
      </c>
      <c r="D5" s="197"/>
      <c r="E5" s="197"/>
      <c r="F5" s="197"/>
      <c r="G5" s="197"/>
      <c r="H5" s="197"/>
      <c r="I5" s="197"/>
      <c r="J5" s="197"/>
      <c r="K5" s="197"/>
      <c r="L5" s="199"/>
      <c r="M5" s="200"/>
    </row>
    <row r="6" spans="1:14" ht="14.15" customHeight="1" x14ac:dyDescent="0.25">
      <c r="A6" s="201" t="s">
        <v>148</v>
      </c>
      <c r="B6" s="74" t="s">
        <v>42</v>
      </c>
      <c r="C6" s="74" t="s">
        <v>43</v>
      </c>
      <c r="D6" s="75" t="s">
        <v>29</v>
      </c>
      <c r="E6" s="76" t="s">
        <v>30</v>
      </c>
      <c r="F6" s="76" t="s">
        <v>31</v>
      </c>
      <c r="G6" s="76" t="s">
        <v>101</v>
      </c>
      <c r="H6" s="76" t="s">
        <v>32</v>
      </c>
      <c r="I6" s="76" t="s">
        <v>102</v>
      </c>
      <c r="J6" s="76" t="s">
        <v>141</v>
      </c>
      <c r="K6" s="17" t="s">
        <v>140</v>
      </c>
      <c r="L6" s="15" t="s">
        <v>105</v>
      </c>
      <c r="M6" s="77" t="s">
        <v>103</v>
      </c>
    </row>
    <row r="7" spans="1:14" s="1" customFormat="1" ht="14.15" customHeight="1" x14ac:dyDescent="0.25">
      <c r="A7" s="202"/>
      <c r="B7" s="74" t="s">
        <v>104</v>
      </c>
      <c r="C7" s="74" t="s">
        <v>104</v>
      </c>
      <c r="D7" s="78">
        <v>3.78E-2</v>
      </c>
      <c r="E7" s="78">
        <v>1.0999999999999999E-2</v>
      </c>
      <c r="F7" s="78">
        <v>0.1255</v>
      </c>
      <c r="G7" s="78">
        <v>3.0499999999999999E-2</v>
      </c>
      <c r="H7" s="78">
        <v>5.0000000000000001E-3</v>
      </c>
      <c r="I7" s="78">
        <v>0.03</v>
      </c>
      <c r="J7" s="78">
        <v>4.0000000000000001E-3</v>
      </c>
      <c r="K7" s="56">
        <v>1.5299999999999999E-2</v>
      </c>
      <c r="L7" s="15" t="s">
        <v>35</v>
      </c>
      <c r="M7" s="77" t="s">
        <v>35</v>
      </c>
      <c r="N7" s="16"/>
    </row>
    <row r="8" spans="1:14" ht="16" customHeight="1" x14ac:dyDescent="0.25">
      <c r="A8" s="54"/>
      <c r="B8" s="55"/>
      <c r="C8" s="57" t="str">
        <f t="shared" ref="C8" si="0">IF($B8="","",B8*14)</f>
        <v/>
      </c>
      <c r="D8" s="57" t="str">
        <f t="shared" ref="D8:G21" si="1">IF($B8="","",IF($B8&lt;$C$5,$B8*D$7*14,D$7*$C$5*14))</f>
        <v/>
      </c>
      <c r="E8" s="57" t="str">
        <f t="shared" si="1"/>
        <v/>
      </c>
      <c r="F8" s="57" t="str">
        <f t="shared" si="1"/>
        <v/>
      </c>
      <c r="G8" s="57" t="str">
        <f t="shared" si="1"/>
        <v/>
      </c>
      <c r="H8" s="57" t="str">
        <f t="shared" ref="H8:H21" si="2">IF($B8="","",IF($B8&lt;$C$5,$B8*H$7*12,H$7*$C$5*12))</f>
        <v/>
      </c>
      <c r="I8" s="57" t="str">
        <f t="shared" ref="I8:J21" si="3">IF($B8="","",$B8*I$7*14)</f>
        <v/>
      </c>
      <c r="J8" s="57" t="str">
        <f t="shared" si="3"/>
        <v/>
      </c>
      <c r="K8" s="57" t="str">
        <f t="shared" ref="K8:K21" si="4">IF($B8="","",IF($B8&lt;$C$5,$B8*K$7*14,K$7*$C$5*14))</f>
        <v/>
      </c>
      <c r="L8" s="58" t="str">
        <f t="shared" ref="L8" si="5">IF($B8="","",SUM(C8:K8))</f>
        <v/>
      </c>
      <c r="M8" s="58" t="str">
        <f t="shared" ref="M8" si="6">IF($B8="","",L8/12)</f>
        <v/>
      </c>
    </row>
    <row r="9" spans="1:14" ht="16" customHeight="1" x14ac:dyDescent="0.25">
      <c r="A9" s="81"/>
      <c r="B9" s="55"/>
      <c r="C9" s="57" t="str">
        <f t="shared" ref="C9:C21" si="7">IF($B9="","",B9*14)</f>
        <v/>
      </c>
      <c r="D9" s="57" t="str">
        <f t="shared" si="1"/>
        <v/>
      </c>
      <c r="E9" s="57" t="str">
        <f t="shared" si="1"/>
        <v/>
      </c>
      <c r="F9" s="57" t="str">
        <f t="shared" si="1"/>
        <v/>
      </c>
      <c r="G9" s="57" t="str">
        <f t="shared" si="1"/>
        <v/>
      </c>
      <c r="H9" s="57" t="str">
        <f t="shared" si="2"/>
        <v/>
      </c>
      <c r="I9" s="57" t="str">
        <f t="shared" si="3"/>
        <v/>
      </c>
      <c r="J9" s="57" t="str">
        <f t="shared" si="3"/>
        <v/>
      </c>
      <c r="K9" s="57" t="str">
        <f t="shared" si="4"/>
        <v/>
      </c>
      <c r="L9" s="58" t="str">
        <f t="shared" ref="L9:L21" si="8">IF($B9="","",SUM(C9:K9))</f>
        <v/>
      </c>
      <c r="M9" s="58" t="str">
        <f t="shared" ref="M9:M21" si="9">IF($B9="","",L9/12)</f>
        <v/>
      </c>
    </row>
    <row r="10" spans="1:14" ht="16" customHeight="1" x14ac:dyDescent="0.25">
      <c r="A10" s="54"/>
      <c r="B10" s="55"/>
      <c r="C10" s="57" t="str">
        <f t="shared" si="7"/>
        <v/>
      </c>
      <c r="D10" s="57" t="str">
        <f t="shared" si="1"/>
        <v/>
      </c>
      <c r="E10" s="57" t="str">
        <f t="shared" si="1"/>
        <v/>
      </c>
      <c r="F10" s="57" t="str">
        <f t="shared" si="1"/>
        <v/>
      </c>
      <c r="G10" s="57" t="str">
        <f t="shared" si="1"/>
        <v/>
      </c>
      <c r="H10" s="57" t="str">
        <f t="shared" si="2"/>
        <v/>
      </c>
      <c r="I10" s="57" t="str">
        <f t="shared" si="3"/>
        <v/>
      </c>
      <c r="J10" s="57" t="str">
        <f t="shared" si="3"/>
        <v/>
      </c>
      <c r="K10" s="57" t="str">
        <f t="shared" si="4"/>
        <v/>
      </c>
      <c r="L10" s="58" t="str">
        <f t="shared" si="8"/>
        <v/>
      </c>
      <c r="M10" s="58" t="str">
        <f t="shared" si="9"/>
        <v/>
      </c>
    </row>
    <row r="11" spans="1:14" ht="16" customHeight="1" x14ac:dyDescent="0.25">
      <c r="A11" s="54"/>
      <c r="B11" s="55"/>
      <c r="C11" s="57" t="str">
        <f t="shared" si="7"/>
        <v/>
      </c>
      <c r="D11" s="57" t="str">
        <f t="shared" si="1"/>
        <v/>
      </c>
      <c r="E11" s="57" t="str">
        <f t="shared" si="1"/>
        <v/>
      </c>
      <c r="F11" s="57" t="str">
        <f t="shared" si="1"/>
        <v/>
      </c>
      <c r="G11" s="57" t="str">
        <f t="shared" si="1"/>
        <v/>
      </c>
      <c r="H11" s="57" t="str">
        <f t="shared" si="2"/>
        <v/>
      </c>
      <c r="I11" s="57" t="str">
        <f t="shared" si="3"/>
        <v/>
      </c>
      <c r="J11" s="57" t="str">
        <f t="shared" si="3"/>
        <v/>
      </c>
      <c r="K11" s="57" t="str">
        <f t="shared" si="4"/>
        <v/>
      </c>
      <c r="L11" s="58" t="str">
        <f t="shared" si="8"/>
        <v/>
      </c>
      <c r="M11" s="58" t="str">
        <f t="shared" si="9"/>
        <v/>
      </c>
    </row>
    <row r="12" spans="1:14" ht="16" customHeight="1" x14ac:dyDescent="0.25">
      <c r="A12" s="54"/>
      <c r="B12" s="55"/>
      <c r="C12" s="57" t="str">
        <f t="shared" si="7"/>
        <v/>
      </c>
      <c r="D12" s="57" t="str">
        <f t="shared" si="1"/>
        <v/>
      </c>
      <c r="E12" s="57" t="str">
        <f t="shared" si="1"/>
        <v/>
      </c>
      <c r="F12" s="57" t="str">
        <f t="shared" si="1"/>
        <v/>
      </c>
      <c r="G12" s="57" t="str">
        <f t="shared" si="1"/>
        <v/>
      </c>
      <c r="H12" s="57" t="str">
        <f t="shared" si="2"/>
        <v/>
      </c>
      <c r="I12" s="57" t="str">
        <f t="shared" si="3"/>
        <v/>
      </c>
      <c r="J12" s="57" t="str">
        <f t="shared" si="3"/>
        <v/>
      </c>
      <c r="K12" s="57" t="str">
        <f t="shared" si="4"/>
        <v/>
      </c>
      <c r="L12" s="58" t="str">
        <f t="shared" si="8"/>
        <v/>
      </c>
      <c r="M12" s="58" t="str">
        <f t="shared" si="9"/>
        <v/>
      </c>
    </row>
    <row r="13" spans="1:14" ht="16" customHeight="1" x14ac:dyDescent="0.25">
      <c r="A13" s="54"/>
      <c r="B13" s="55"/>
      <c r="C13" s="57" t="str">
        <f t="shared" si="7"/>
        <v/>
      </c>
      <c r="D13" s="57" t="str">
        <f t="shared" si="1"/>
        <v/>
      </c>
      <c r="E13" s="57" t="str">
        <f t="shared" si="1"/>
        <v/>
      </c>
      <c r="F13" s="57" t="str">
        <f t="shared" si="1"/>
        <v/>
      </c>
      <c r="G13" s="57" t="str">
        <f t="shared" si="1"/>
        <v/>
      </c>
      <c r="H13" s="57" t="str">
        <f t="shared" si="2"/>
        <v/>
      </c>
      <c r="I13" s="57" t="str">
        <f t="shared" si="3"/>
        <v/>
      </c>
      <c r="J13" s="57" t="str">
        <f t="shared" si="3"/>
        <v/>
      </c>
      <c r="K13" s="57" t="str">
        <f t="shared" si="4"/>
        <v/>
      </c>
      <c r="L13" s="58" t="str">
        <f t="shared" si="8"/>
        <v/>
      </c>
      <c r="M13" s="58" t="str">
        <f t="shared" si="9"/>
        <v/>
      </c>
    </row>
    <row r="14" spans="1:14" ht="16" customHeight="1" x14ac:dyDescent="0.25">
      <c r="A14" s="54"/>
      <c r="B14" s="55"/>
      <c r="C14" s="57" t="str">
        <f t="shared" si="7"/>
        <v/>
      </c>
      <c r="D14" s="57" t="str">
        <f t="shared" si="1"/>
        <v/>
      </c>
      <c r="E14" s="57" t="str">
        <f t="shared" si="1"/>
        <v/>
      </c>
      <c r="F14" s="57" t="str">
        <f t="shared" si="1"/>
        <v/>
      </c>
      <c r="G14" s="57" t="str">
        <f t="shared" si="1"/>
        <v/>
      </c>
      <c r="H14" s="57" t="str">
        <f t="shared" si="2"/>
        <v/>
      </c>
      <c r="I14" s="57" t="str">
        <f t="shared" si="3"/>
        <v/>
      </c>
      <c r="J14" s="57" t="str">
        <f t="shared" si="3"/>
        <v/>
      </c>
      <c r="K14" s="57" t="str">
        <f t="shared" si="4"/>
        <v/>
      </c>
      <c r="L14" s="58" t="str">
        <f t="shared" si="8"/>
        <v/>
      </c>
      <c r="M14" s="58" t="str">
        <f t="shared" si="9"/>
        <v/>
      </c>
    </row>
    <row r="15" spans="1:14" ht="16" customHeight="1" x14ac:dyDescent="0.25">
      <c r="A15" s="54"/>
      <c r="B15" s="55"/>
      <c r="C15" s="57" t="str">
        <f t="shared" si="7"/>
        <v/>
      </c>
      <c r="D15" s="57" t="str">
        <f t="shared" si="1"/>
        <v/>
      </c>
      <c r="E15" s="57" t="str">
        <f t="shared" si="1"/>
        <v/>
      </c>
      <c r="F15" s="57" t="str">
        <f t="shared" si="1"/>
        <v/>
      </c>
      <c r="G15" s="57" t="str">
        <f t="shared" si="1"/>
        <v/>
      </c>
      <c r="H15" s="57" t="str">
        <f t="shared" si="2"/>
        <v/>
      </c>
      <c r="I15" s="57" t="str">
        <f t="shared" si="3"/>
        <v/>
      </c>
      <c r="J15" s="57" t="str">
        <f t="shared" si="3"/>
        <v/>
      </c>
      <c r="K15" s="57" t="str">
        <f t="shared" si="4"/>
        <v/>
      </c>
      <c r="L15" s="58" t="str">
        <f t="shared" si="8"/>
        <v/>
      </c>
      <c r="M15" s="58" t="str">
        <f t="shared" si="9"/>
        <v/>
      </c>
    </row>
    <row r="16" spans="1:14" ht="16" customHeight="1" x14ac:dyDescent="0.25">
      <c r="A16" s="54"/>
      <c r="B16" s="55"/>
      <c r="C16" s="57" t="str">
        <f t="shared" si="7"/>
        <v/>
      </c>
      <c r="D16" s="57" t="str">
        <f t="shared" si="1"/>
        <v/>
      </c>
      <c r="E16" s="57" t="str">
        <f t="shared" si="1"/>
        <v/>
      </c>
      <c r="F16" s="57" t="str">
        <f t="shared" si="1"/>
        <v/>
      </c>
      <c r="G16" s="57" t="str">
        <f t="shared" si="1"/>
        <v/>
      </c>
      <c r="H16" s="57" t="str">
        <f t="shared" si="2"/>
        <v/>
      </c>
      <c r="I16" s="57" t="str">
        <f t="shared" si="3"/>
        <v/>
      </c>
      <c r="J16" s="57" t="str">
        <f t="shared" si="3"/>
        <v/>
      </c>
      <c r="K16" s="57" t="str">
        <f t="shared" si="4"/>
        <v/>
      </c>
      <c r="L16" s="58" t="str">
        <f t="shared" si="8"/>
        <v/>
      </c>
      <c r="M16" s="58" t="str">
        <f t="shared" si="9"/>
        <v/>
      </c>
    </row>
    <row r="17" spans="1:13" ht="16" customHeight="1" x14ac:dyDescent="0.25">
      <c r="A17" s="54"/>
      <c r="B17" s="55"/>
      <c r="C17" s="57" t="str">
        <f t="shared" si="7"/>
        <v/>
      </c>
      <c r="D17" s="57" t="str">
        <f t="shared" si="1"/>
        <v/>
      </c>
      <c r="E17" s="57" t="str">
        <f t="shared" si="1"/>
        <v/>
      </c>
      <c r="F17" s="57" t="str">
        <f t="shared" si="1"/>
        <v/>
      </c>
      <c r="G17" s="57" t="str">
        <f t="shared" si="1"/>
        <v/>
      </c>
      <c r="H17" s="57" t="str">
        <f t="shared" si="2"/>
        <v/>
      </c>
      <c r="I17" s="57" t="str">
        <f t="shared" si="3"/>
        <v/>
      </c>
      <c r="J17" s="57" t="str">
        <f t="shared" si="3"/>
        <v/>
      </c>
      <c r="K17" s="57" t="str">
        <f t="shared" si="4"/>
        <v/>
      </c>
      <c r="L17" s="58" t="str">
        <f t="shared" si="8"/>
        <v/>
      </c>
      <c r="M17" s="58" t="str">
        <f t="shared" si="9"/>
        <v/>
      </c>
    </row>
    <row r="18" spans="1:13" ht="16" customHeight="1" x14ac:dyDescent="0.25">
      <c r="A18" s="54"/>
      <c r="B18" s="55"/>
      <c r="C18" s="57" t="str">
        <f t="shared" si="7"/>
        <v/>
      </c>
      <c r="D18" s="57" t="str">
        <f t="shared" si="1"/>
        <v/>
      </c>
      <c r="E18" s="57" t="str">
        <f t="shared" si="1"/>
        <v/>
      </c>
      <c r="F18" s="57" t="str">
        <f t="shared" si="1"/>
        <v/>
      </c>
      <c r="G18" s="57" t="str">
        <f t="shared" si="1"/>
        <v/>
      </c>
      <c r="H18" s="57" t="str">
        <f t="shared" si="2"/>
        <v/>
      </c>
      <c r="I18" s="57" t="str">
        <f t="shared" si="3"/>
        <v/>
      </c>
      <c r="J18" s="57" t="str">
        <f t="shared" si="3"/>
        <v/>
      </c>
      <c r="K18" s="57" t="str">
        <f t="shared" si="4"/>
        <v/>
      </c>
      <c r="L18" s="58" t="str">
        <f t="shared" si="8"/>
        <v/>
      </c>
      <c r="M18" s="58" t="str">
        <f t="shared" si="9"/>
        <v/>
      </c>
    </row>
    <row r="19" spans="1:13" ht="16" customHeight="1" x14ac:dyDescent="0.25">
      <c r="A19" s="54"/>
      <c r="B19" s="55"/>
      <c r="C19" s="57" t="str">
        <f t="shared" si="7"/>
        <v/>
      </c>
      <c r="D19" s="57" t="str">
        <f t="shared" si="1"/>
        <v/>
      </c>
      <c r="E19" s="57" t="str">
        <f t="shared" si="1"/>
        <v/>
      </c>
      <c r="F19" s="57" t="str">
        <f t="shared" si="1"/>
        <v/>
      </c>
      <c r="G19" s="57" t="str">
        <f t="shared" si="1"/>
        <v/>
      </c>
      <c r="H19" s="57" t="str">
        <f t="shared" si="2"/>
        <v/>
      </c>
      <c r="I19" s="57" t="str">
        <f t="shared" si="3"/>
        <v/>
      </c>
      <c r="J19" s="57" t="str">
        <f t="shared" si="3"/>
        <v/>
      </c>
      <c r="K19" s="57" t="str">
        <f t="shared" si="4"/>
        <v/>
      </c>
      <c r="L19" s="58" t="str">
        <f t="shared" si="8"/>
        <v/>
      </c>
      <c r="M19" s="58" t="str">
        <f t="shared" si="9"/>
        <v/>
      </c>
    </row>
    <row r="20" spans="1:13" ht="16" customHeight="1" x14ac:dyDescent="0.25">
      <c r="A20" s="54"/>
      <c r="B20" s="55"/>
      <c r="C20" s="57" t="str">
        <f t="shared" si="7"/>
        <v/>
      </c>
      <c r="D20" s="57" t="str">
        <f t="shared" si="1"/>
        <v/>
      </c>
      <c r="E20" s="57" t="str">
        <f t="shared" si="1"/>
        <v/>
      </c>
      <c r="F20" s="57" t="str">
        <f t="shared" si="1"/>
        <v/>
      </c>
      <c r="G20" s="57" t="str">
        <f t="shared" si="1"/>
        <v/>
      </c>
      <c r="H20" s="57" t="str">
        <f t="shared" si="2"/>
        <v/>
      </c>
      <c r="I20" s="57" t="str">
        <f t="shared" si="3"/>
        <v/>
      </c>
      <c r="J20" s="57" t="str">
        <f t="shared" si="3"/>
        <v/>
      </c>
      <c r="K20" s="57" t="str">
        <f t="shared" si="4"/>
        <v/>
      </c>
      <c r="L20" s="58" t="str">
        <f t="shared" si="8"/>
        <v/>
      </c>
      <c r="M20" s="58" t="str">
        <f t="shared" si="9"/>
        <v/>
      </c>
    </row>
    <row r="21" spans="1:13" ht="16" customHeight="1" x14ac:dyDescent="0.25">
      <c r="A21" s="54"/>
      <c r="B21" s="55"/>
      <c r="C21" s="57" t="str">
        <f t="shared" si="7"/>
        <v/>
      </c>
      <c r="D21" s="57" t="str">
        <f t="shared" si="1"/>
        <v/>
      </c>
      <c r="E21" s="57" t="str">
        <f t="shared" si="1"/>
        <v/>
      </c>
      <c r="F21" s="57" t="str">
        <f t="shared" si="1"/>
        <v/>
      </c>
      <c r="G21" s="57" t="str">
        <f t="shared" si="1"/>
        <v/>
      </c>
      <c r="H21" s="57" t="str">
        <f t="shared" si="2"/>
        <v/>
      </c>
      <c r="I21" s="57" t="str">
        <f t="shared" si="3"/>
        <v/>
      </c>
      <c r="J21" s="57" t="str">
        <f t="shared" si="3"/>
        <v/>
      </c>
      <c r="K21" s="57" t="str">
        <f t="shared" si="4"/>
        <v/>
      </c>
      <c r="L21" s="58" t="str">
        <f t="shared" si="8"/>
        <v/>
      </c>
      <c r="M21" s="58" t="str">
        <f t="shared" si="9"/>
        <v/>
      </c>
    </row>
    <row r="22" spans="1:13" s="1" customFormat="1" ht="16" customHeight="1" x14ac:dyDescent="0.25">
      <c r="A22" s="59" t="s">
        <v>106</v>
      </c>
      <c r="B22" s="58" t="str">
        <f t="shared" ref="B22:M22" si="10">IF(SUM(B8:B21)=0,"",SUM(B8:B21))</f>
        <v/>
      </c>
      <c r="C22" s="58" t="str">
        <f t="shared" si="10"/>
        <v/>
      </c>
      <c r="D22" s="58" t="str">
        <f t="shared" si="10"/>
        <v/>
      </c>
      <c r="E22" s="58" t="str">
        <f t="shared" si="10"/>
        <v/>
      </c>
      <c r="F22" s="58" t="str">
        <f t="shared" si="10"/>
        <v/>
      </c>
      <c r="G22" s="58" t="str">
        <f t="shared" si="10"/>
        <v/>
      </c>
      <c r="H22" s="58" t="str">
        <f t="shared" si="10"/>
        <v/>
      </c>
      <c r="I22" s="58" t="str">
        <f t="shared" si="10"/>
        <v/>
      </c>
      <c r="J22" s="58" t="str">
        <f t="shared" si="10"/>
        <v/>
      </c>
      <c r="K22" s="58" t="str">
        <f t="shared" si="10"/>
        <v/>
      </c>
      <c r="L22" s="58" t="str">
        <f t="shared" si="10"/>
        <v/>
      </c>
      <c r="M22" s="58" t="str">
        <f t="shared" si="10"/>
        <v/>
      </c>
    </row>
    <row r="23" spans="1:13" ht="14.15" customHeight="1" x14ac:dyDescent="0.25">
      <c r="A23" s="195"/>
      <c r="B23" s="196"/>
      <c r="C23" s="196"/>
      <c r="D23" s="196"/>
      <c r="E23" s="196"/>
      <c r="F23" s="196"/>
      <c r="G23" s="196"/>
      <c r="H23" s="196"/>
      <c r="I23" s="196"/>
      <c r="J23" s="196"/>
      <c r="K23" s="196"/>
      <c r="L23" s="196"/>
      <c r="M23" s="196"/>
    </row>
  </sheetData>
  <sheetProtection sheet="1" selectLockedCells="1"/>
  <customSheetViews>
    <customSheetView guid="{A19506B7-E9C2-4464-9F9D-AFEA7A431875}" scale="90" showGridLines="0" outlineSymbols="0" zeroValues="0">
      <pane ySplit="2" topLeftCell="A3" activePane="bottomLeft" state="frozen"/>
      <selection pane="bottomLeft" activeCell="A3" sqref="A3:N3"/>
      <rowBreaks count="1" manualBreakCount="1">
        <brk id="37"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8">
    <mergeCell ref="A4:M4"/>
    <mergeCell ref="A1:M2"/>
    <mergeCell ref="A3:M3"/>
    <mergeCell ref="A23:M23"/>
    <mergeCell ref="D5:K5"/>
    <mergeCell ref="A5:B5"/>
    <mergeCell ref="L5:M5"/>
    <mergeCell ref="A6:A7"/>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O26"/>
  <sheetViews>
    <sheetView showGridLines="0" showZeros="0" showOutlineSymbols="0" zoomScaleNormal="100" workbookViewId="0">
      <selection activeCell="E5" sqref="E5"/>
    </sheetView>
  </sheetViews>
  <sheetFormatPr baseColWidth="10" defaultColWidth="10.7265625" defaultRowHeight="13" x14ac:dyDescent="0.25"/>
  <cols>
    <col min="1" max="1" width="10.7265625" style="13" customWidth="1"/>
    <col min="2" max="2" width="8.7265625" style="13" customWidth="1"/>
    <col min="3" max="5" width="8.7265625" style="3" customWidth="1"/>
    <col min="6" max="6" width="8.7265625" style="4" customWidth="1"/>
    <col min="7" max="7" width="8.7265625" style="5" customWidth="1"/>
    <col min="8" max="15" width="8.7265625" style="3" customWidth="1"/>
    <col min="16" max="16384" width="10.7265625" style="3"/>
  </cols>
  <sheetData>
    <row r="1" spans="1:15" s="11" customFormat="1" ht="22" customHeight="1" x14ac:dyDescent="0.25">
      <c r="A1" s="190" t="s">
        <v>230</v>
      </c>
      <c r="B1" s="190"/>
      <c r="C1" s="190"/>
      <c r="D1" s="190"/>
      <c r="E1" s="190"/>
      <c r="F1" s="190"/>
      <c r="G1" s="190"/>
      <c r="H1" s="190"/>
      <c r="I1" s="190"/>
      <c r="J1" s="190"/>
      <c r="K1" s="190"/>
      <c r="L1" s="190"/>
      <c r="M1" s="190"/>
      <c r="N1" s="190"/>
      <c r="O1" s="190"/>
    </row>
    <row r="2" spans="1:15" s="11" customFormat="1" ht="16" customHeight="1" x14ac:dyDescent="0.25">
      <c r="A2" s="190"/>
      <c r="B2" s="190"/>
      <c r="C2" s="190"/>
      <c r="D2" s="190"/>
      <c r="E2" s="190"/>
      <c r="F2" s="190"/>
      <c r="G2" s="190"/>
      <c r="H2" s="190"/>
      <c r="I2" s="190"/>
      <c r="J2" s="190"/>
      <c r="K2" s="190"/>
      <c r="L2" s="190"/>
      <c r="M2" s="190"/>
      <c r="N2" s="190"/>
      <c r="O2" s="190"/>
    </row>
    <row r="3" spans="1:15" s="11" customFormat="1" ht="32.15" customHeight="1" x14ac:dyDescent="0.25">
      <c r="A3" s="104" t="s">
        <v>218</v>
      </c>
      <c r="B3" s="105"/>
      <c r="C3" s="105"/>
      <c r="D3" s="105"/>
      <c r="E3" s="105"/>
      <c r="F3" s="105"/>
      <c r="G3" s="105"/>
      <c r="H3" s="105"/>
      <c r="I3" s="105"/>
      <c r="J3" s="105"/>
      <c r="K3" s="105"/>
      <c r="L3" s="105"/>
      <c r="M3" s="105"/>
      <c r="N3" s="105"/>
      <c r="O3" s="106"/>
    </row>
    <row r="4" spans="1:15" s="11" customFormat="1" ht="14.15" customHeight="1" x14ac:dyDescent="0.25">
      <c r="A4" s="194"/>
      <c r="B4" s="194"/>
      <c r="C4" s="194"/>
      <c r="D4" s="194"/>
      <c r="E4" s="194"/>
      <c r="F4" s="194"/>
      <c r="G4" s="194"/>
      <c r="H4" s="194"/>
      <c r="I4" s="194"/>
      <c r="J4" s="194"/>
      <c r="K4" s="194"/>
      <c r="L4" s="194"/>
      <c r="M4" s="194"/>
      <c r="N4" s="194"/>
      <c r="O4" s="194"/>
    </row>
    <row r="5" spans="1:15" s="11" customFormat="1" ht="16" customHeight="1" x14ac:dyDescent="0.25">
      <c r="A5" s="206" t="s">
        <v>132</v>
      </c>
      <c r="B5" s="206"/>
      <c r="C5" s="206"/>
      <c r="D5" s="206"/>
      <c r="E5" s="52">
        <v>0.55000000000000004</v>
      </c>
      <c r="F5" s="205"/>
      <c r="G5" s="205"/>
      <c r="H5" s="205"/>
      <c r="I5" s="205"/>
      <c r="J5" s="205"/>
      <c r="K5" s="205"/>
      <c r="L5" s="205"/>
      <c r="M5" s="205"/>
      <c r="N5" s="205"/>
      <c r="O5" s="205"/>
    </row>
    <row r="6" spans="1:15" s="11" customFormat="1" ht="16" customHeight="1" x14ac:dyDescent="0.25">
      <c r="A6" s="206" t="s">
        <v>133</v>
      </c>
      <c r="B6" s="206"/>
      <c r="C6" s="206"/>
      <c r="D6" s="206"/>
      <c r="E6" s="53">
        <f>1-E5</f>
        <v>0.44999999999999996</v>
      </c>
      <c r="F6" s="205"/>
      <c r="G6" s="205"/>
      <c r="H6" s="205"/>
      <c r="I6" s="205"/>
      <c r="J6" s="205"/>
      <c r="K6" s="205"/>
      <c r="L6" s="205"/>
      <c r="M6" s="205"/>
      <c r="N6" s="205"/>
      <c r="O6" s="205"/>
    </row>
    <row r="7" spans="1:15" s="11" customFormat="1" ht="14.15" customHeight="1" x14ac:dyDescent="0.25">
      <c r="A7" s="205"/>
      <c r="B7" s="205"/>
      <c r="C7" s="205"/>
      <c r="D7" s="205"/>
      <c r="E7" s="205"/>
      <c r="F7" s="205"/>
      <c r="G7" s="205"/>
      <c r="H7" s="205"/>
      <c r="I7" s="205"/>
      <c r="J7" s="205"/>
      <c r="K7" s="205"/>
      <c r="L7" s="205"/>
      <c r="M7" s="205"/>
      <c r="N7" s="205"/>
      <c r="O7" s="205"/>
    </row>
    <row r="8" spans="1:15" s="11" customFormat="1" ht="14.15" customHeight="1" x14ac:dyDescent="0.25">
      <c r="A8" s="168" t="s">
        <v>34</v>
      </c>
      <c r="B8" s="169"/>
      <c r="C8" s="169"/>
      <c r="D8" s="169"/>
      <c r="E8" s="169"/>
      <c r="F8" s="208" t="s">
        <v>115</v>
      </c>
      <c r="G8" s="171"/>
      <c r="H8" s="207" t="s">
        <v>17</v>
      </c>
      <c r="I8" s="170"/>
      <c r="J8" s="207" t="s">
        <v>116</v>
      </c>
      <c r="K8" s="207"/>
      <c r="L8" s="207" t="s">
        <v>117</v>
      </c>
      <c r="M8" s="170"/>
      <c r="N8" s="207" t="s">
        <v>118</v>
      </c>
      <c r="O8" s="174"/>
    </row>
    <row r="9" spans="1:15" s="11" customFormat="1" ht="14.15" customHeight="1" x14ac:dyDescent="0.25">
      <c r="A9" s="79"/>
      <c r="B9" s="80"/>
      <c r="C9" s="80"/>
      <c r="D9" s="80"/>
      <c r="E9" s="80"/>
      <c r="F9" s="212" t="s">
        <v>125</v>
      </c>
      <c r="G9" s="213"/>
      <c r="H9" s="209" t="s">
        <v>126</v>
      </c>
      <c r="I9" s="211"/>
      <c r="J9" s="209" t="s">
        <v>127</v>
      </c>
      <c r="K9" s="209"/>
      <c r="L9" s="209" t="s">
        <v>126</v>
      </c>
      <c r="M9" s="211"/>
      <c r="N9" s="209" t="s">
        <v>126</v>
      </c>
      <c r="O9" s="210"/>
    </row>
    <row r="10" spans="1:15" s="18" customFormat="1" ht="16" customHeight="1" x14ac:dyDescent="0.25">
      <c r="A10" s="116"/>
      <c r="B10" s="137" t="s">
        <v>144</v>
      </c>
      <c r="C10" s="137"/>
      <c r="D10" s="137"/>
      <c r="E10" s="137"/>
      <c r="F10" s="131"/>
      <c r="G10" s="131"/>
      <c r="H10" s="134" t="str">
        <f t="shared" ref="H10:H24" si="0">IF(F10="","",F10*12)</f>
        <v/>
      </c>
      <c r="I10" s="134"/>
      <c r="J10" s="203" t="str">
        <f t="shared" ref="J10:J16" si="1">IF(F10="","",(H10/H$25))</f>
        <v/>
      </c>
      <c r="K10" s="203"/>
      <c r="L10" s="134" t="str">
        <f t="shared" ref="L10:L24" si="2">IF(F10="","",H10*$E$5)</f>
        <v/>
      </c>
      <c r="M10" s="134"/>
      <c r="N10" s="134" t="str">
        <f t="shared" ref="N10:N24" si="3">IF(F10="","",H10*$E$6)</f>
        <v/>
      </c>
      <c r="O10" s="134"/>
    </row>
    <row r="11" spans="1:15" s="18" customFormat="1" ht="16" customHeight="1" x14ac:dyDescent="0.25">
      <c r="A11" s="116"/>
      <c r="B11" s="137" t="s">
        <v>47</v>
      </c>
      <c r="C11" s="137"/>
      <c r="D11" s="137"/>
      <c r="E11" s="137"/>
      <c r="F11" s="131"/>
      <c r="G11" s="131"/>
      <c r="H11" s="134" t="str">
        <f t="shared" si="0"/>
        <v/>
      </c>
      <c r="I11" s="134"/>
      <c r="J11" s="203" t="str">
        <f t="shared" si="1"/>
        <v/>
      </c>
      <c r="K11" s="203"/>
      <c r="L11" s="134" t="str">
        <f t="shared" si="2"/>
        <v/>
      </c>
      <c r="M11" s="134"/>
      <c r="N11" s="134" t="str">
        <f t="shared" si="3"/>
        <v/>
      </c>
      <c r="O11" s="134"/>
    </row>
    <row r="12" spans="1:15" s="18" customFormat="1" ht="16" customHeight="1" x14ac:dyDescent="0.25">
      <c r="A12" s="116"/>
      <c r="B12" s="137" t="s">
        <v>26</v>
      </c>
      <c r="C12" s="137"/>
      <c r="D12" s="137"/>
      <c r="E12" s="137"/>
      <c r="F12" s="131"/>
      <c r="G12" s="131"/>
      <c r="H12" s="134" t="str">
        <f t="shared" si="0"/>
        <v/>
      </c>
      <c r="I12" s="134"/>
      <c r="J12" s="203" t="str">
        <f t="shared" si="1"/>
        <v/>
      </c>
      <c r="K12" s="203"/>
      <c r="L12" s="134" t="str">
        <f t="shared" si="2"/>
        <v/>
      </c>
      <c r="M12" s="134"/>
      <c r="N12" s="134" t="str">
        <f t="shared" si="3"/>
        <v/>
      </c>
      <c r="O12" s="134"/>
    </row>
    <row r="13" spans="1:15" s="18" customFormat="1" ht="16" customHeight="1" x14ac:dyDescent="0.25">
      <c r="A13" s="116"/>
      <c r="B13" s="137" t="s">
        <v>46</v>
      </c>
      <c r="C13" s="137"/>
      <c r="D13" s="137"/>
      <c r="E13" s="137"/>
      <c r="F13" s="131"/>
      <c r="G13" s="131"/>
      <c r="H13" s="134" t="str">
        <f t="shared" si="0"/>
        <v/>
      </c>
      <c r="I13" s="134"/>
      <c r="J13" s="203" t="str">
        <f t="shared" si="1"/>
        <v/>
      </c>
      <c r="K13" s="203"/>
      <c r="L13" s="134" t="str">
        <f t="shared" si="2"/>
        <v/>
      </c>
      <c r="M13" s="134"/>
      <c r="N13" s="134" t="str">
        <f t="shared" si="3"/>
        <v/>
      </c>
      <c r="O13" s="134"/>
    </row>
    <row r="14" spans="1:15" s="18" customFormat="1" ht="16" customHeight="1" x14ac:dyDescent="0.25">
      <c r="A14" s="116"/>
      <c r="B14" s="137" t="s">
        <v>27</v>
      </c>
      <c r="C14" s="137"/>
      <c r="D14" s="137"/>
      <c r="E14" s="137"/>
      <c r="F14" s="131"/>
      <c r="G14" s="131"/>
      <c r="H14" s="134" t="str">
        <f t="shared" si="0"/>
        <v/>
      </c>
      <c r="I14" s="134"/>
      <c r="J14" s="203" t="str">
        <f t="shared" si="1"/>
        <v/>
      </c>
      <c r="K14" s="203"/>
      <c r="L14" s="134" t="str">
        <f t="shared" si="2"/>
        <v/>
      </c>
      <c r="M14" s="134"/>
      <c r="N14" s="134" t="str">
        <f t="shared" si="3"/>
        <v/>
      </c>
      <c r="O14" s="134"/>
    </row>
    <row r="15" spans="1:15" s="18" customFormat="1" ht="16" customHeight="1" x14ac:dyDescent="0.25">
      <c r="A15" s="116"/>
      <c r="B15" s="137" t="s">
        <v>28</v>
      </c>
      <c r="C15" s="137"/>
      <c r="D15" s="137"/>
      <c r="E15" s="137"/>
      <c r="F15" s="131"/>
      <c r="G15" s="131"/>
      <c r="H15" s="134" t="str">
        <f t="shared" si="0"/>
        <v/>
      </c>
      <c r="I15" s="134"/>
      <c r="J15" s="203" t="str">
        <f t="shared" si="1"/>
        <v/>
      </c>
      <c r="K15" s="203"/>
      <c r="L15" s="134" t="str">
        <f t="shared" si="2"/>
        <v/>
      </c>
      <c r="M15" s="134"/>
      <c r="N15" s="134" t="str">
        <f t="shared" si="3"/>
        <v/>
      </c>
      <c r="O15" s="134"/>
    </row>
    <row r="16" spans="1:15" s="18" customFormat="1" ht="16" customHeight="1" x14ac:dyDescent="0.25">
      <c r="A16" s="116"/>
      <c r="B16" s="137" t="s">
        <v>121</v>
      </c>
      <c r="C16" s="137"/>
      <c r="D16" s="137"/>
      <c r="E16" s="137"/>
      <c r="F16" s="131"/>
      <c r="G16" s="131"/>
      <c r="H16" s="134" t="str">
        <f t="shared" si="0"/>
        <v/>
      </c>
      <c r="I16" s="134"/>
      <c r="J16" s="203" t="str">
        <f t="shared" si="1"/>
        <v/>
      </c>
      <c r="K16" s="203"/>
      <c r="L16" s="134" t="str">
        <f t="shared" si="2"/>
        <v/>
      </c>
      <c r="M16" s="134"/>
      <c r="N16" s="134" t="str">
        <f t="shared" si="3"/>
        <v/>
      </c>
      <c r="O16" s="134"/>
    </row>
    <row r="17" spans="1:15" s="18" customFormat="1" ht="16" customHeight="1" x14ac:dyDescent="0.25">
      <c r="A17" s="116"/>
      <c r="B17" s="137" t="s">
        <v>120</v>
      </c>
      <c r="C17" s="137"/>
      <c r="D17" s="137"/>
      <c r="E17" s="137"/>
      <c r="F17" s="131"/>
      <c r="G17" s="131"/>
      <c r="H17" s="134"/>
      <c r="I17" s="134"/>
      <c r="J17" s="203"/>
      <c r="K17" s="203"/>
      <c r="L17" s="134"/>
      <c r="M17" s="134"/>
      <c r="N17" s="134"/>
      <c r="O17" s="134"/>
    </row>
    <row r="18" spans="1:15" s="18" customFormat="1" ht="16" customHeight="1" x14ac:dyDescent="0.25">
      <c r="A18" s="116"/>
      <c r="B18" s="137" t="s">
        <v>45</v>
      </c>
      <c r="C18" s="137"/>
      <c r="D18" s="137"/>
      <c r="E18" s="137"/>
      <c r="F18" s="131"/>
      <c r="G18" s="131"/>
      <c r="H18" s="134" t="str">
        <f t="shared" si="0"/>
        <v/>
      </c>
      <c r="I18" s="134"/>
      <c r="J18" s="203" t="str">
        <f t="shared" ref="J18:J24" si="4">IF(F18="","",(H18/H$25))</f>
        <v/>
      </c>
      <c r="K18" s="203"/>
      <c r="L18" s="134" t="str">
        <f t="shared" si="2"/>
        <v/>
      </c>
      <c r="M18" s="134"/>
      <c r="N18" s="134" t="str">
        <f t="shared" si="3"/>
        <v/>
      </c>
      <c r="O18" s="134"/>
    </row>
    <row r="19" spans="1:15" s="18" customFormat="1" ht="16" customHeight="1" x14ac:dyDescent="0.25">
      <c r="A19" s="116"/>
      <c r="B19" s="137" t="s">
        <v>122</v>
      </c>
      <c r="C19" s="137"/>
      <c r="D19" s="137"/>
      <c r="E19" s="137"/>
      <c r="F19" s="131"/>
      <c r="G19" s="131"/>
      <c r="H19" s="134" t="str">
        <f t="shared" si="0"/>
        <v/>
      </c>
      <c r="I19" s="134"/>
      <c r="J19" s="203" t="str">
        <f t="shared" si="4"/>
        <v/>
      </c>
      <c r="K19" s="203"/>
      <c r="L19" s="134" t="str">
        <f t="shared" si="2"/>
        <v/>
      </c>
      <c r="M19" s="134"/>
      <c r="N19" s="134" t="str">
        <f t="shared" si="3"/>
        <v/>
      </c>
      <c r="O19" s="134"/>
    </row>
    <row r="20" spans="1:15" s="18" customFormat="1" ht="16" customHeight="1" x14ac:dyDescent="0.25">
      <c r="A20" s="116"/>
      <c r="B20" s="137" t="s">
        <v>89</v>
      </c>
      <c r="C20" s="137"/>
      <c r="D20" s="137"/>
      <c r="E20" s="137"/>
      <c r="F20" s="131"/>
      <c r="G20" s="131"/>
      <c r="H20" s="134" t="str">
        <f t="shared" si="0"/>
        <v/>
      </c>
      <c r="I20" s="134"/>
      <c r="J20" s="203" t="str">
        <f t="shared" si="4"/>
        <v/>
      </c>
      <c r="K20" s="203"/>
      <c r="L20" s="134" t="str">
        <f t="shared" si="2"/>
        <v/>
      </c>
      <c r="M20" s="134"/>
      <c r="N20" s="134" t="str">
        <f t="shared" si="3"/>
        <v/>
      </c>
      <c r="O20" s="134"/>
    </row>
    <row r="21" spans="1:15" s="18" customFormat="1" ht="16" customHeight="1" x14ac:dyDescent="0.25">
      <c r="A21" s="116"/>
      <c r="B21" s="137" t="s">
        <v>145</v>
      </c>
      <c r="C21" s="137"/>
      <c r="D21" s="137"/>
      <c r="E21" s="137"/>
      <c r="F21" s="131"/>
      <c r="G21" s="131"/>
      <c r="H21" s="134" t="str">
        <f>IF(F21="","",F21*12)</f>
        <v/>
      </c>
      <c r="I21" s="134"/>
      <c r="J21" s="203" t="str">
        <f t="shared" si="4"/>
        <v/>
      </c>
      <c r="K21" s="203"/>
      <c r="L21" s="134" t="str">
        <f>IF(F21="","",H21*$E$5)</f>
        <v/>
      </c>
      <c r="M21" s="134"/>
      <c r="N21" s="134" t="str">
        <f>IF(F21="","",H21*$E$6)</f>
        <v/>
      </c>
      <c r="O21" s="134"/>
    </row>
    <row r="22" spans="1:15" s="18" customFormat="1" ht="16" customHeight="1" x14ac:dyDescent="0.25">
      <c r="A22" s="116"/>
      <c r="B22" s="130" t="s">
        <v>131</v>
      </c>
      <c r="C22" s="130"/>
      <c r="D22" s="130"/>
      <c r="E22" s="130"/>
      <c r="F22" s="131"/>
      <c r="G22" s="131"/>
      <c r="H22" s="134" t="str">
        <f t="shared" si="0"/>
        <v/>
      </c>
      <c r="I22" s="134"/>
      <c r="J22" s="203" t="str">
        <f t="shared" si="4"/>
        <v/>
      </c>
      <c r="K22" s="203"/>
      <c r="L22" s="134" t="str">
        <f t="shared" si="2"/>
        <v/>
      </c>
      <c r="M22" s="134"/>
      <c r="N22" s="134" t="str">
        <f t="shared" si="3"/>
        <v/>
      </c>
      <c r="O22" s="134"/>
    </row>
    <row r="23" spans="1:15" s="18" customFormat="1" ht="16" customHeight="1" x14ac:dyDescent="0.25">
      <c r="A23" s="116"/>
      <c r="B23" s="130" t="s">
        <v>131</v>
      </c>
      <c r="C23" s="130"/>
      <c r="D23" s="130"/>
      <c r="E23" s="130"/>
      <c r="F23" s="131"/>
      <c r="G23" s="131"/>
      <c r="H23" s="134" t="str">
        <f t="shared" si="0"/>
        <v/>
      </c>
      <c r="I23" s="134"/>
      <c r="J23" s="203" t="str">
        <f t="shared" si="4"/>
        <v/>
      </c>
      <c r="K23" s="203"/>
      <c r="L23" s="134" t="str">
        <f t="shared" si="2"/>
        <v/>
      </c>
      <c r="M23" s="134"/>
      <c r="N23" s="134" t="str">
        <f t="shared" si="3"/>
        <v/>
      </c>
      <c r="O23" s="134"/>
    </row>
    <row r="24" spans="1:15" s="18" customFormat="1" ht="16" customHeight="1" x14ac:dyDescent="0.25">
      <c r="A24" s="116"/>
      <c r="B24" s="130" t="s">
        <v>131</v>
      </c>
      <c r="C24" s="130"/>
      <c r="D24" s="130"/>
      <c r="E24" s="130"/>
      <c r="F24" s="131"/>
      <c r="G24" s="131"/>
      <c r="H24" s="134" t="str">
        <f t="shared" si="0"/>
        <v/>
      </c>
      <c r="I24" s="134"/>
      <c r="J24" s="203" t="str">
        <f t="shared" si="4"/>
        <v/>
      </c>
      <c r="K24" s="203"/>
      <c r="L24" s="134" t="str">
        <f t="shared" si="2"/>
        <v/>
      </c>
      <c r="M24" s="134"/>
      <c r="N24" s="134" t="str">
        <f t="shared" si="3"/>
        <v/>
      </c>
      <c r="O24" s="134"/>
    </row>
    <row r="25" spans="1:15" s="18" customFormat="1" ht="16" customHeight="1" x14ac:dyDescent="0.25">
      <c r="A25" s="123" t="s">
        <v>2</v>
      </c>
      <c r="B25" s="124"/>
      <c r="C25" s="124"/>
      <c r="D25" s="124"/>
      <c r="E25" s="136"/>
      <c r="F25" s="125" t="str">
        <f>IF(SUM(F10:G24)=0,"",SUM(F10:G24))</f>
        <v/>
      </c>
      <c r="G25" s="125"/>
      <c r="H25" s="125" t="str">
        <f>IF(SUM(H10:I24)=0,"",SUM(H10:I24))</f>
        <v/>
      </c>
      <c r="I25" s="125"/>
      <c r="J25" s="125" t="str">
        <f>IF(SUM(J10:K24)=0,"",SUM(J10:K24))</f>
        <v/>
      </c>
      <c r="K25" s="125"/>
      <c r="L25" s="129" t="str">
        <f>IF(SUM(L10:M24)=0,"",SUM(L10:M24))</f>
        <v/>
      </c>
      <c r="M25" s="129"/>
      <c r="N25" s="129" t="str">
        <f>IF(SUM(N10:O24)=0,"",SUM(N10:O24))</f>
        <v/>
      </c>
      <c r="O25" s="129"/>
    </row>
    <row r="26" spans="1:15" ht="12.5" x14ac:dyDescent="0.25">
      <c r="A26" s="204"/>
      <c r="B26" s="204"/>
      <c r="C26" s="204"/>
      <c r="D26" s="204"/>
      <c r="E26" s="204"/>
      <c r="F26" s="204"/>
      <c r="G26" s="204"/>
      <c r="H26" s="204"/>
      <c r="I26" s="204"/>
      <c r="J26" s="204"/>
      <c r="K26" s="204"/>
      <c r="L26" s="204"/>
      <c r="M26" s="204"/>
      <c r="N26" s="204"/>
      <c r="O26" s="204"/>
    </row>
  </sheetData>
  <sheetProtection sheet="1" selectLockedCells="1"/>
  <customSheetViews>
    <customSheetView guid="{A19506B7-E9C2-4464-9F9D-AFEA7A431875}" scale="90" showGridLines="0" outlineSymbols="0" zeroValues="0">
      <pane ySplit="2" topLeftCell="A3" activePane="bottomLeft" state="frozen"/>
      <selection pane="bottomLeft" activeCell="E6" sqref="E6"/>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117">
    <mergeCell ref="L20:M20"/>
    <mergeCell ref="F17:G17"/>
    <mergeCell ref="F14:G14"/>
    <mergeCell ref="F15:G15"/>
    <mergeCell ref="F16:G16"/>
    <mergeCell ref="H17:I17"/>
    <mergeCell ref="L12:M12"/>
    <mergeCell ref="H18:I18"/>
    <mergeCell ref="L19:M19"/>
    <mergeCell ref="L13:M13"/>
    <mergeCell ref="L14:M14"/>
    <mergeCell ref="L15:M15"/>
    <mergeCell ref="A1:O2"/>
    <mergeCell ref="N17:O17"/>
    <mergeCell ref="N16:O16"/>
    <mergeCell ref="N11:O11"/>
    <mergeCell ref="N12:O12"/>
    <mergeCell ref="N13:O13"/>
    <mergeCell ref="J10:K10"/>
    <mergeCell ref="L18:M18"/>
    <mergeCell ref="L9:M9"/>
    <mergeCell ref="L17:M17"/>
    <mergeCell ref="J17:K17"/>
    <mergeCell ref="J15:K15"/>
    <mergeCell ref="L16:M16"/>
    <mergeCell ref="L11:M11"/>
    <mergeCell ref="J11:K11"/>
    <mergeCell ref="F9:G9"/>
    <mergeCell ref="H9:I9"/>
    <mergeCell ref="H12:I12"/>
    <mergeCell ref="J9:K9"/>
    <mergeCell ref="N15:O15"/>
    <mergeCell ref="H15:I15"/>
    <mergeCell ref="H16:I16"/>
    <mergeCell ref="A4:O4"/>
    <mergeCell ref="F12:G12"/>
    <mergeCell ref="B16:E16"/>
    <mergeCell ref="H10:I10"/>
    <mergeCell ref="J14:K14"/>
    <mergeCell ref="H14:I14"/>
    <mergeCell ref="L8:M8"/>
    <mergeCell ref="N9:O9"/>
    <mergeCell ref="H19:I19"/>
    <mergeCell ref="A6:D6"/>
    <mergeCell ref="H20:I20"/>
    <mergeCell ref="B11:E11"/>
    <mergeCell ref="B20:E20"/>
    <mergeCell ref="B19:E19"/>
    <mergeCell ref="B13:E13"/>
    <mergeCell ref="A8:E8"/>
    <mergeCell ref="F18:G18"/>
    <mergeCell ref="F19:G19"/>
    <mergeCell ref="H13:I13"/>
    <mergeCell ref="B15:E15"/>
    <mergeCell ref="B12:E12"/>
    <mergeCell ref="B10:E10"/>
    <mergeCell ref="J20:K20"/>
    <mergeCell ref="F13:G13"/>
    <mergeCell ref="F20:G20"/>
    <mergeCell ref="N19:O19"/>
    <mergeCell ref="A3:O3"/>
    <mergeCell ref="L21:M21"/>
    <mergeCell ref="B14:E14"/>
    <mergeCell ref="J18:K18"/>
    <mergeCell ref="J19:K19"/>
    <mergeCell ref="F21:G21"/>
    <mergeCell ref="H21:I21"/>
    <mergeCell ref="F10:G10"/>
    <mergeCell ref="F11:G11"/>
    <mergeCell ref="L10:M10"/>
    <mergeCell ref="F6:O6"/>
    <mergeCell ref="F5:O5"/>
    <mergeCell ref="A5:D5"/>
    <mergeCell ref="H8:I8"/>
    <mergeCell ref="A7:O7"/>
    <mergeCell ref="F8:G8"/>
    <mergeCell ref="J8:K8"/>
    <mergeCell ref="H11:I11"/>
    <mergeCell ref="N10:O10"/>
    <mergeCell ref="N18:O18"/>
    <mergeCell ref="A10:A24"/>
    <mergeCell ref="B18:E18"/>
    <mergeCell ref="N8:O8"/>
    <mergeCell ref="N20:O20"/>
    <mergeCell ref="A26:O26"/>
    <mergeCell ref="J16:K16"/>
    <mergeCell ref="J12:K12"/>
    <mergeCell ref="J13:K13"/>
    <mergeCell ref="B22:E22"/>
    <mergeCell ref="J25:K25"/>
    <mergeCell ref="J22:K22"/>
    <mergeCell ref="B24:E24"/>
    <mergeCell ref="B21:E21"/>
    <mergeCell ref="B17:E17"/>
    <mergeCell ref="A25:E25"/>
    <mergeCell ref="H24:I24"/>
    <mergeCell ref="F24:G24"/>
    <mergeCell ref="H25:I25"/>
    <mergeCell ref="F25:G25"/>
    <mergeCell ref="F22:G22"/>
    <mergeCell ref="N22:O22"/>
    <mergeCell ref="N24:O24"/>
    <mergeCell ref="N25:O25"/>
    <mergeCell ref="L22:M22"/>
    <mergeCell ref="L24:M24"/>
    <mergeCell ref="N14:O14"/>
    <mergeCell ref="B23:E23"/>
    <mergeCell ref="F23:G23"/>
    <mergeCell ref="H23:I23"/>
    <mergeCell ref="J23:K23"/>
    <mergeCell ref="L23:M23"/>
    <mergeCell ref="N23:O23"/>
    <mergeCell ref="L25:M25"/>
    <mergeCell ref="J24:K24"/>
    <mergeCell ref="N21:O21"/>
    <mergeCell ref="J21:K21"/>
    <mergeCell ref="H22:I22"/>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31"/>
  <sheetViews>
    <sheetView showGridLines="0" showOutlineSymbols="0" topLeftCell="A8" zoomScaleNormal="100" workbookViewId="0">
      <selection activeCell="Q24" sqref="Q24"/>
    </sheetView>
  </sheetViews>
  <sheetFormatPr baseColWidth="10" defaultColWidth="10.7265625" defaultRowHeight="11.5" x14ac:dyDescent="0.25"/>
  <cols>
    <col min="1" max="1" width="10.7265625" style="14" customWidth="1"/>
    <col min="2" max="2" width="8.7265625" style="6" customWidth="1"/>
    <col min="3" max="13" width="8.7265625" style="7" customWidth="1"/>
    <col min="14" max="15" width="8.7265625" style="2" customWidth="1"/>
    <col min="16" max="16384" width="10.7265625" style="11"/>
  </cols>
  <sheetData>
    <row r="1" spans="1:15" ht="22" customHeight="1" x14ac:dyDescent="0.25">
      <c r="A1" s="84" t="s">
        <v>231</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18" customFormat="1" ht="46" customHeight="1" x14ac:dyDescent="0.25">
      <c r="A3" s="104" t="s">
        <v>219</v>
      </c>
      <c r="B3" s="105"/>
      <c r="C3" s="105"/>
      <c r="D3" s="105"/>
      <c r="E3" s="105"/>
      <c r="F3" s="105"/>
      <c r="G3" s="105"/>
      <c r="H3" s="105"/>
      <c r="I3" s="105"/>
      <c r="J3" s="105"/>
      <c r="K3" s="105"/>
      <c r="L3" s="105"/>
      <c r="M3" s="105"/>
      <c r="N3" s="105"/>
      <c r="O3" s="106"/>
    </row>
    <row r="4" spans="1:15" ht="14.15" customHeight="1" x14ac:dyDescent="0.25">
      <c r="A4" s="194"/>
      <c r="B4" s="194"/>
      <c r="C4" s="194"/>
      <c r="D4" s="194"/>
      <c r="E4" s="194"/>
      <c r="F4" s="194"/>
      <c r="G4" s="194"/>
      <c r="H4" s="194"/>
      <c r="I4" s="194"/>
      <c r="J4" s="194"/>
      <c r="K4" s="194"/>
      <c r="L4" s="194"/>
      <c r="M4" s="194"/>
      <c r="N4" s="194"/>
      <c r="O4" s="194"/>
    </row>
    <row r="5" spans="1:15" s="1" customFormat="1" ht="13.5" customHeight="1" x14ac:dyDescent="0.25">
      <c r="A5" s="221"/>
      <c r="B5" s="222"/>
      <c r="C5" s="222"/>
      <c r="D5" s="222"/>
      <c r="E5" s="222"/>
      <c r="F5" s="222"/>
      <c r="G5" s="222"/>
      <c r="H5" s="222"/>
      <c r="I5" s="222"/>
      <c r="J5" s="222"/>
      <c r="K5" s="224" t="s">
        <v>11</v>
      </c>
      <c r="L5" s="224"/>
      <c r="M5" s="219" t="s">
        <v>12</v>
      </c>
      <c r="N5" s="219"/>
      <c r="O5" s="65" t="s">
        <v>139</v>
      </c>
    </row>
    <row r="6" spans="1:15" s="1" customFormat="1" ht="16" customHeight="1" x14ac:dyDescent="0.25">
      <c r="A6" s="230" t="s">
        <v>195</v>
      </c>
      <c r="B6" s="176"/>
      <c r="C6" s="176"/>
      <c r="D6" s="176"/>
      <c r="E6" s="176"/>
      <c r="F6" s="176"/>
      <c r="G6" s="176"/>
      <c r="H6" s="176"/>
      <c r="I6" s="176"/>
      <c r="J6" s="176"/>
      <c r="K6" s="227">
        <f>IF('Umsatz + Aufwand'!J33="",0,'Umsatz + Aufwand'!J33)</f>
        <v>0</v>
      </c>
      <c r="L6" s="227"/>
      <c r="M6" s="228">
        <f>IF(K6=0,0,K6*12)</f>
        <v>0</v>
      </c>
      <c r="N6" s="228"/>
      <c r="O6" s="82">
        <f>1</f>
        <v>1</v>
      </c>
    </row>
    <row r="7" spans="1:15" s="25" customFormat="1" ht="10" customHeight="1" x14ac:dyDescent="0.25">
      <c r="A7" s="205"/>
      <c r="B7" s="205"/>
      <c r="C7" s="205"/>
      <c r="D7" s="205"/>
      <c r="E7" s="205"/>
      <c r="F7" s="205"/>
      <c r="G7" s="205"/>
      <c r="H7" s="205"/>
      <c r="I7" s="205"/>
      <c r="J7" s="205"/>
      <c r="K7" s="205"/>
      <c r="L7" s="205"/>
      <c r="M7" s="205"/>
      <c r="N7" s="205"/>
      <c r="O7" s="205"/>
    </row>
    <row r="8" spans="1:15" ht="14.15" customHeight="1" x14ac:dyDescent="0.25">
      <c r="A8" s="221"/>
      <c r="B8" s="222"/>
      <c r="C8" s="222"/>
      <c r="D8" s="222"/>
      <c r="E8" s="222"/>
      <c r="F8" s="222"/>
      <c r="G8" s="222"/>
      <c r="H8" s="222"/>
      <c r="I8" s="222"/>
      <c r="J8" s="222"/>
      <c r="K8" s="224" t="s">
        <v>11</v>
      </c>
      <c r="L8" s="224"/>
      <c r="M8" s="219" t="s">
        <v>12</v>
      </c>
      <c r="N8" s="219"/>
      <c r="O8" s="65" t="s">
        <v>139</v>
      </c>
    </row>
    <row r="9" spans="1:15" ht="16" customHeight="1" x14ac:dyDescent="0.25">
      <c r="A9" s="216" t="s">
        <v>179</v>
      </c>
      <c r="B9" s="176"/>
      <c r="C9" s="176"/>
      <c r="D9" s="176"/>
      <c r="E9" s="176"/>
      <c r="F9" s="176"/>
      <c r="G9" s="176"/>
      <c r="H9" s="176"/>
      <c r="I9" s="176"/>
      <c r="J9" s="176"/>
      <c r="K9" s="227">
        <f>IF('Umsatz + Aufwand'!J65="",0,-'Umsatz + Aufwand'!J65)</f>
        <v>0</v>
      </c>
      <c r="L9" s="227"/>
      <c r="M9" s="228">
        <f>IF(K9=0,0,K9*12)</f>
        <v>0</v>
      </c>
      <c r="N9" s="228"/>
      <c r="O9" s="82">
        <f>O6-O12</f>
        <v>1</v>
      </c>
    </row>
    <row r="10" spans="1:15" s="25" customFormat="1" ht="10" customHeight="1" x14ac:dyDescent="0.25">
      <c r="A10" s="205"/>
      <c r="B10" s="205"/>
      <c r="C10" s="205"/>
      <c r="D10" s="205"/>
      <c r="E10" s="205"/>
      <c r="F10" s="205"/>
      <c r="G10" s="205"/>
      <c r="H10" s="205"/>
      <c r="I10" s="205"/>
      <c r="J10" s="205"/>
      <c r="K10" s="205"/>
      <c r="L10" s="205"/>
      <c r="M10" s="205"/>
      <c r="N10" s="205"/>
      <c r="O10" s="205"/>
    </row>
    <row r="11" spans="1:15" ht="14.15" customHeight="1" x14ac:dyDescent="0.25">
      <c r="A11" s="221"/>
      <c r="B11" s="222"/>
      <c r="C11" s="222"/>
      <c r="D11" s="222"/>
      <c r="E11" s="222"/>
      <c r="F11" s="222"/>
      <c r="G11" s="222"/>
      <c r="H11" s="222"/>
      <c r="I11" s="222"/>
      <c r="J11" s="222"/>
      <c r="K11" s="224" t="s">
        <v>11</v>
      </c>
      <c r="L11" s="224"/>
      <c r="M11" s="219" t="s">
        <v>12</v>
      </c>
      <c r="N11" s="219"/>
      <c r="O11" s="65" t="s">
        <v>139</v>
      </c>
    </row>
    <row r="12" spans="1:15" ht="16" customHeight="1" x14ac:dyDescent="0.25">
      <c r="A12" s="216" t="s">
        <v>180</v>
      </c>
      <c r="B12" s="176"/>
      <c r="C12" s="176"/>
      <c r="D12" s="176"/>
      <c r="E12" s="176"/>
      <c r="F12" s="176"/>
      <c r="G12" s="176"/>
      <c r="H12" s="176"/>
      <c r="I12" s="176"/>
      <c r="J12" s="176"/>
      <c r="K12" s="178">
        <f>IF(SUM(K6,K9)=0,0,SUM(K6,K9))</f>
        <v>0</v>
      </c>
      <c r="L12" s="178"/>
      <c r="M12" s="165">
        <f>IF(K12=0,0,K12*12)</f>
        <v>0</v>
      </c>
      <c r="N12" s="165"/>
      <c r="O12" s="51" t="str">
        <f>IF(K12&lt;=0,"0%",K12/K6)</f>
        <v>0%</v>
      </c>
    </row>
    <row r="13" spans="1:15" s="25" customFormat="1" ht="10" customHeight="1" x14ac:dyDescent="0.25">
      <c r="A13" s="236"/>
      <c r="B13" s="237"/>
      <c r="C13" s="237"/>
      <c r="D13" s="237"/>
      <c r="E13" s="237"/>
      <c r="F13" s="237"/>
      <c r="G13" s="237"/>
      <c r="H13" s="237"/>
      <c r="I13" s="237"/>
      <c r="J13" s="237"/>
      <c r="K13" s="237"/>
      <c r="L13" s="237"/>
      <c r="M13" s="237"/>
      <c r="N13" s="237"/>
      <c r="O13" s="238"/>
    </row>
    <row r="14" spans="1:15" ht="14.15" customHeight="1" x14ac:dyDescent="0.25">
      <c r="A14" s="225"/>
      <c r="B14" s="226"/>
      <c r="C14" s="226"/>
      <c r="D14" s="226"/>
      <c r="E14" s="226"/>
      <c r="F14" s="226"/>
      <c r="G14" s="226"/>
      <c r="H14" s="226"/>
      <c r="I14" s="226"/>
      <c r="J14" s="226"/>
      <c r="K14" s="233" t="s">
        <v>22</v>
      </c>
      <c r="L14" s="233"/>
      <c r="M14" s="223" t="s">
        <v>23</v>
      </c>
      <c r="N14" s="223"/>
      <c r="O14" s="239"/>
    </row>
    <row r="15" spans="1:15" s="1" customFormat="1" ht="16" customHeight="1" x14ac:dyDescent="0.25">
      <c r="A15" s="216" t="s">
        <v>181</v>
      </c>
      <c r="B15" s="176"/>
      <c r="C15" s="176"/>
      <c r="D15" s="176"/>
      <c r="E15" s="176"/>
      <c r="F15" s="176"/>
      <c r="G15" s="176"/>
      <c r="H15" s="176"/>
      <c r="I15" s="176"/>
      <c r="J15" s="176"/>
      <c r="K15" s="227">
        <f>IF(Fixkosten!G157="",0,-Fixkosten!G157)</f>
        <v>-150.41666666666666</v>
      </c>
      <c r="L15" s="227"/>
      <c r="M15" s="228">
        <f>IF(K15=0,0,K15*12)</f>
        <v>-1805</v>
      </c>
      <c r="N15" s="228"/>
      <c r="O15" s="177"/>
    </row>
    <row r="16" spans="1:15" ht="34" customHeight="1" x14ac:dyDescent="0.25">
      <c r="A16" s="220" t="s">
        <v>196</v>
      </c>
      <c r="B16" s="220"/>
      <c r="C16" s="220"/>
      <c r="D16" s="220"/>
      <c r="E16" s="220"/>
      <c r="F16" s="220"/>
      <c r="G16" s="220"/>
      <c r="H16" s="220"/>
      <c r="I16" s="220"/>
      <c r="J16" s="220"/>
      <c r="K16" s="220"/>
      <c r="L16" s="220"/>
      <c r="M16" s="220"/>
      <c r="N16" s="220"/>
      <c r="O16" s="220"/>
    </row>
    <row r="17" spans="1:15" ht="14.15" customHeight="1" x14ac:dyDescent="0.25">
      <c r="A17" s="214"/>
      <c r="B17" s="215"/>
      <c r="C17" s="215"/>
      <c r="D17" s="215"/>
      <c r="E17" s="215"/>
      <c r="F17" s="215"/>
      <c r="G17" s="215"/>
      <c r="H17" s="215"/>
      <c r="I17" s="215"/>
      <c r="J17" s="215"/>
      <c r="K17" s="224" t="s">
        <v>11</v>
      </c>
      <c r="L17" s="224"/>
      <c r="M17" s="219" t="s">
        <v>12</v>
      </c>
      <c r="N17" s="219"/>
      <c r="O17" s="65" t="s">
        <v>139</v>
      </c>
    </row>
    <row r="18" spans="1:15" s="1" customFormat="1" ht="16" customHeight="1" x14ac:dyDescent="0.25">
      <c r="A18" s="216" t="s">
        <v>182</v>
      </c>
      <c r="B18" s="217"/>
      <c r="C18" s="217"/>
      <c r="D18" s="217"/>
      <c r="E18" s="217"/>
      <c r="F18" s="217"/>
      <c r="G18" s="218" t="str">
        <f>IF($K18&lt;0,"DB 2 negativ!","")</f>
        <v>DB 2 negativ!</v>
      </c>
      <c r="H18" s="217"/>
      <c r="I18" s="217"/>
      <c r="J18" s="217"/>
      <c r="K18" s="178">
        <f>SUM(K6,K9,K15)</f>
        <v>-150.41666666666666</v>
      </c>
      <c r="L18" s="178"/>
      <c r="M18" s="165">
        <f>K18*12</f>
        <v>-1805</v>
      </c>
      <c r="N18" s="165"/>
      <c r="O18" s="51" t="str">
        <f>IF(K18&lt;0,"0,0%",K18/K6)</f>
        <v>0,0%</v>
      </c>
    </row>
    <row r="19" spans="1:15" ht="26.15" customHeight="1" x14ac:dyDescent="0.25">
      <c r="A19" s="231" t="s">
        <v>197</v>
      </c>
      <c r="B19" s="231"/>
      <c r="C19" s="231"/>
      <c r="D19" s="231"/>
      <c r="E19" s="231"/>
      <c r="F19" s="231"/>
      <c r="G19" s="231"/>
      <c r="H19" s="231"/>
      <c r="I19" s="231"/>
      <c r="J19" s="231"/>
      <c r="K19" s="231"/>
      <c r="L19" s="231"/>
      <c r="M19" s="231"/>
      <c r="N19" s="231"/>
      <c r="O19" s="231"/>
    </row>
    <row r="20" spans="1:15" ht="14.15" customHeight="1" x14ac:dyDescent="0.25">
      <c r="A20" s="214"/>
      <c r="B20" s="215"/>
      <c r="C20" s="215"/>
      <c r="D20" s="215"/>
      <c r="E20" s="215"/>
      <c r="F20" s="215"/>
      <c r="G20" s="215"/>
      <c r="H20" s="215"/>
      <c r="I20" s="215"/>
      <c r="J20" s="215"/>
      <c r="K20" s="224" t="s">
        <v>11</v>
      </c>
      <c r="L20" s="224"/>
      <c r="M20" s="219" t="s">
        <v>12</v>
      </c>
      <c r="N20" s="219"/>
      <c r="O20" s="65" t="s">
        <v>139</v>
      </c>
    </row>
    <row r="21" spans="1:15" ht="16" customHeight="1" x14ac:dyDescent="0.25">
      <c r="A21" s="216" t="s">
        <v>183</v>
      </c>
      <c r="B21" s="232"/>
      <c r="C21" s="232"/>
      <c r="D21" s="232"/>
      <c r="E21" s="176"/>
      <c r="F21" s="176"/>
      <c r="G21" s="176"/>
      <c r="H21" s="176"/>
      <c r="I21" s="176"/>
      <c r="J21" s="176"/>
      <c r="K21" s="178">
        <f>M21/12</f>
        <v>0</v>
      </c>
      <c r="L21" s="178"/>
      <c r="M21" s="165" t="str">
        <f>IF($M$18&lt;=12816,"0",
IF($M$18&lt;=20818,($M$18-12816)*0.2,
IF($M$18&lt;=34513,($M$18-20818)*0.3+1600.4,
IF($M$18&lt;=66612,($M$18-34513)*0.41+5708.9,
IF($M$18&lt;=99266,($M18-66612)*0.48+18548.5,
IF($M$18&lt;=1000000,($M$18-99266)*0.5+34222.42,
IF($M$18&gt;1000000,(($M$18-1000000)*0.55+484589.42))))))))</f>
        <v>0</v>
      </c>
      <c r="N21" s="165"/>
      <c r="O21" s="51">
        <f>IF(M18=0,"0,0%",-M21/M18)</f>
        <v>0</v>
      </c>
    </row>
    <row r="22" spans="1:15" s="25" customFormat="1" ht="10" customHeight="1" x14ac:dyDescent="0.25">
      <c r="A22" s="205"/>
      <c r="B22" s="205"/>
      <c r="C22" s="205"/>
      <c r="D22" s="205"/>
      <c r="E22" s="205"/>
      <c r="F22" s="205"/>
      <c r="G22" s="205"/>
      <c r="H22" s="205"/>
      <c r="I22" s="205"/>
      <c r="J22" s="205"/>
      <c r="K22" s="205"/>
      <c r="L22" s="205"/>
      <c r="M22" s="205"/>
      <c r="N22" s="205"/>
      <c r="O22" s="205"/>
    </row>
    <row r="23" spans="1:15" ht="14.15" customHeight="1" x14ac:dyDescent="0.25">
      <c r="A23" s="234"/>
      <c r="B23" s="235"/>
      <c r="C23" s="235"/>
      <c r="D23" s="235"/>
      <c r="E23" s="235"/>
      <c r="F23" s="235"/>
      <c r="G23" s="235"/>
      <c r="H23" s="235"/>
      <c r="I23" s="235"/>
      <c r="J23" s="235"/>
      <c r="K23" s="224" t="s">
        <v>11</v>
      </c>
      <c r="L23" s="224"/>
      <c r="M23" s="219" t="s">
        <v>12</v>
      </c>
      <c r="N23" s="219"/>
      <c r="O23" s="229"/>
    </row>
    <row r="24" spans="1:15" ht="16" customHeight="1" x14ac:dyDescent="0.25">
      <c r="A24" s="216" t="s">
        <v>184</v>
      </c>
      <c r="B24" s="217"/>
      <c r="C24" s="217"/>
      <c r="D24" s="217"/>
      <c r="E24" s="217"/>
      <c r="F24" s="217"/>
      <c r="G24" s="218" t="str">
        <f>IF(K24&lt;0,"Ergebnis negativ!","")</f>
        <v>Ergebnis negativ!</v>
      </c>
      <c r="H24" s="218"/>
      <c r="I24" s="218"/>
      <c r="J24" s="218"/>
      <c r="K24" s="178">
        <f>M24/12</f>
        <v>-150.41666666666666</v>
      </c>
      <c r="L24" s="178"/>
      <c r="M24" s="165">
        <f>M18-M21</f>
        <v>-1805</v>
      </c>
      <c r="N24" s="165"/>
      <c r="O24" s="177"/>
    </row>
    <row r="25" spans="1:15" s="18" customFormat="1" ht="26.15" customHeight="1" x14ac:dyDescent="0.25">
      <c r="A25" s="231" t="s">
        <v>198</v>
      </c>
      <c r="B25" s="231"/>
      <c r="C25" s="231"/>
      <c r="D25" s="231"/>
      <c r="E25" s="231"/>
      <c r="F25" s="231"/>
      <c r="G25" s="231"/>
      <c r="H25" s="231"/>
      <c r="I25" s="231"/>
      <c r="J25" s="231"/>
      <c r="K25" s="231"/>
      <c r="L25" s="231"/>
      <c r="M25" s="231"/>
      <c r="N25" s="231"/>
      <c r="O25" s="231"/>
    </row>
    <row r="26" spans="1:15" ht="14.15" customHeight="1" x14ac:dyDescent="0.25">
      <c r="A26" s="221"/>
      <c r="B26" s="222"/>
      <c r="C26" s="222"/>
      <c r="D26" s="222"/>
      <c r="E26" s="222"/>
      <c r="F26" s="222"/>
      <c r="G26" s="222"/>
      <c r="H26" s="222"/>
      <c r="I26" s="222"/>
      <c r="J26" s="222"/>
      <c r="K26" s="224" t="s">
        <v>11</v>
      </c>
      <c r="L26" s="224"/>
      <c r="M26" s="219" t="s">
        <v>12</v>
      </c>
      <c r="N26" s="219"/>
      <c r="O26" s="229"/>
    </row>
    <row r="27" spans="1:15" ht="16" customHeight="1" x14ac:dyDescent="0.25">
      <c r="A27" s="216" t="s">
        <v>185</v>
      </c>
      <c r="B27" s="176"/>
      <c r="C27" s="176"/>
      <c r="D27" s="176"/>
      <c r="E27" s="176"/>
      <c r="F27" s="176"/>
      <c r="G27" s="176"/>
      <c r="H27" s="176"/>
      <c r="I27" s="176"/>
      <c r="J27" s="176"/>
      <c r="K27" s="227">
        <f>IF(Haushaltsbudget!G76="",0,Haushaltsbudget!G76)</f>
        <v>0</v>
      </c>
      <c r="L27" s="227"/>
      <c r="M27" s="228">
        <f>K27*12</f>
        <v>0</v>
      </c>
      <c r="N27" s="228"/>
      <c r="O27" s="177"/>
    </row>
    <row r="28" spans="1:15" s="25" customFormat="1" ht="10" customHeight="1" x14ac:dyDescent="0.25">
      <c r="A28" s="205"/>
      <c r="B28" s="205"/>
      <c r="C28" s="205"/>
      <c r="D28" s="205"/>
      <c r="E28" s="205"/>
      <c r="F28" s="205"/>
      <c r="G28" s="205"/>
      <c r="H28" s="205"/>
      <c r="I28" s="205"/>
      <c r="J28" s="205"/>
      <c r="K28" s="205"/>
      <c r="L28" s="205"/>
      <c r="M28" s="205"/>
      <c r="N28" s="205"/>
      <c r="O28" s="205"/>
    </row>
    <row r="29" spans="1:15" ht="14.15" customHeight="1" x14ac:dyDescent="0.25">
      <c r="A29" s="221"/>
      <c r="B29" s="222"/>
      <c r="C29" s="222"/>
      <c r="D29" s="222"/>
      <c r="E29" s="222"/>
      <c r="F29" s="222"/>
      <c r="G29" s="222"/>
      <c r="H29" s="222"/>
      <c r="I29" s="222"/>
      <c r="J29" s="222"/>
      <c r="K29" s="224" t="s">
        <v>11</v>
      </c>
      <c r="L29" s="224"/>
      <c r="M29" s="219" t="s">
        <v>12</v>
      </c>
      <c r="N29" s="219"/>
      <c r="O29" s="229"/>
    </row>
    <row r="30" spans="1:15" ht="16" customHeight="1" x14ac:dyDescent="0.25">
      <c r="A30" s="216" t="s">
        <v>186</v>
      </c>
      <c r="B30" s="217"/>
      <c r="C30" s="217"/>
      <c r="D30" s="217"/>
      <c r="E30" s="217"/>
      <c r="F30" s="217"/>
      <c r="G30" s="218" t="str">
        <f>IF(K30&lt;0,"Ergebnis negativ!","")</f>
        <v>Ergebnis negativ!</v>
      </c>
      <c r="H30" s="218"/>
      <c r="I30" s="218"/>
      <c r="J30" s="218"/>
      <c r="K30" s="178">
        <f>SUM(K24,-K27)</f>
        <v>-150.41666666666666</v>
      </c>
      <c r="L30" s="178"/>
      <c r="M30" s="165">
        <f>K30*12</f>
        <v>-1805</v>
      </c>
      <c r="N30" s="165"/>
      <c r="O30" s="177"/>
    </row>
    <row r="31" spans="1:15" ht="14.15" customHeight="1" x14ac:dyDescent="0.25">
      <c r="A31" s="205"/>
      <c r="B31" s="205"/>
      <c r="C31" s="205"/>
      <c r="D31" s="205"/>
      <c r="E31" s="205"/>
      <c r="F31" s="205"/>
      <c r="G31" s="205"/>
      <c r="H31" s="205"/>
      <c r="I31" s="205"/>
      <c r="J31" s="205"/>
      <c r="K31" s="205"/>
      <c r="L31" s="205"/>
      <c r="M31" s="205"/>
      <c r="N31" s="205"/>
      <c r="O31" s="205"/>
    </row>
  </sheetData>
  <sheetProtection sheet="1" selectLockedCells="1"/>
  <customSheetViews>
    <customSheetView guid="{A19506B7-E9C2-4464-9F9D-AFEA7A431875}" scale="90" showGridLines="0" outlineSymbols="0">
      <pane ySplit="2" topLeftCell="A12" activePane="bottomLeft" state="frozen"/>
      <selection pane="bottomLeft" activeCell="A3" sqref="A3:O3"/>
      <rowBreaks count="1" manualBreakCount="1">
        <brk id="30"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4">
    <mergeCell ref="A1:O2"/>
    <mergeCell ref="K26:L26"/>
    <mergeCell ref="K17:L17"/>
    <mergeCell ref="K14:L14"/>
    <mergeCell ref="M5:N5"/>
    <mergeCell ref="A22:O22"/>
    <mergeCell ref="A23:J23"/>
    <mergeCell ref="O23:O24"/>
    <mergeCell ref="A24:F24"/>
    <mergeCell ref="G24:J24"/>
    <mergeCell ref="K24:L24"/>
    <mergeCell ref="M24:N24"/>
    <mergeCell ref="M12:N12"/>
    <mergeCell ref="A13:O13"/>
    <mergeCell ref="O14:O15"/>
    <mergeCell ref="M26:N26"/>
    <mergeCell ref="A26:J26"/>
    <mergeCell ref="M23:N23"/>
    <mergeCell ref="A19:O19"/>
    <mergeCell ref="A20:J20"/>
    <mergeCell ref="A21:D21"/>
    <mergeCell ref="E21:J21"/>
    <mergeCell ref="K21:L21"/>
    <mergeCell ref="M21:N21"/>
    <mergeCell ref="M20:N20"/>
    <mergeCell ref="K20:L20"/>
    <mergeCell ref="K23:L23"/>
    <mergeCell ref="A25:O25"/>
    <mergeCell ref="O26:O27"/>
    <mergeCell ref="A9:J9"/>
    <mergeCell ref="K9:L9"/>
    <mergeCell ref="M9:N9"/>
    <mergeCell ref="A3:O3"/>
    <mergeCell ref="A6:J6"/>
    <mergeCell ref="K6:L6"/>
    <mergeCell ref="M6:N6"/>
    <mergeCell ref="A7:O7"/>
    <mergeCell ref="K8:L8"/>
    <mergeCell ref="A5:J5"/>
    <mergeCell ref="A8:J8"/>
    <mergeCell ref="K5:L5"/>
    <mergeCell ref="M8:N8"/>
    <mergeCell ref="A4:O4"/>
    <mergeCell ref="A31:O31"/>
    <mergeCell ref="A27:J27"/>
    <mergeCell ref="K27:L27"/>
    <mergeCell ref="M27:N27"/>
    <mergeCell ref="A28:O28"/>
    <mergeCell ref="A29:J29"/>
    <mergeCell ref="O29:O30"/>
    <mergeCell ref="A30:F30"/>
    <mergeCell ref="G30:J30"/>
    <mergeCell ref="K30:L30"/>
    <mergeCell ref="M30:N30"/>
    <mergeCell ref="M29:N29"/>
    <mergeCell ref="K29:L29"/>
    <mergeCell ref="A15:J15"/>
    <mergeCell ref="A10:O10"/>
    <mergeCell ref="A12:J12"/>
    <mergeCell ref="K12:L12"/>
    <mergeCell ref="A16:O16"/>
    <mergeCell ref="A11:J11"/>
    <mergeCell ref="M14:N14"/>
    <mergeCell ref="K11:L11"/>
    <mergeCell ref="M11:N11"/>
    <mergeCell ref="A14:J14"/>
    <mergeCell ref="K15:L15"/>
    <mergeCell ref="M15:N15"/>
    <mergeCell ref="A17:J17"/>
    <mergeCell ref="A18:F18"/>
    <mergeCell ref="G18:J18"/>
    <mergeCell ref="K18:L18"/>
    <mergeCell ref="M18:N18"/>
    <mergeCell ref="M17:N17"/>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0"/>
  </sheetPr>
  <dimension ref="A1:O80"/>
  <sheetViews>
    <sheetView showGridLines="0" showOutlineSymbols="0" topLeftCell="A17" zoomScaleNormal="100" workbookViewId="0">
      <selection activeCell="F21" sqref="F21:G21"/>
    </sheetView>
  </sheetViews>
  <sheetFormatPr baseColWidth="10" defaultColWidth="10.7265625" defaultRowHeight="12" x14ac:dyDescent="0.25"/>
  <cols>
    <col min="1" max="1" width="10.7265625" style="14" customWidth="1"/>
    <col min="2" max="2" width="8.7265625" style="14" customWidth="1"/>
    <col min="3" max="4" width="8.7265625" style="11" customWidth="1"/>
    <col min="5" max="5" width="8.7265625" style="20" customWidth="1"/>
    <col min="6" max="6" width="8.7265625" style="22" customWidth="1"/>
    <col min="7" max="15" width="8.7265625" style="11" customWidth="1"/>
    <col min="16" max="16384" width="10.7265625" style="11"/>
  </cols>
  <sheetData>
    <row r="1" spans="1:15" ht="22" customHeight="1" x14ac:dyDescent="0.25">
      <c r="A1" s="84" t="s">
        <v>232</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18" customFormat="1" ht="36" customHeight="1" x14ac:dyDescent="0.25">
      <c r="A3" s="104" t="s">
        <v>220</v>
      </c>
      <c r="B3" s="105"/>
      <c r="C3" s="105"/>
      <c r="D3" s="105"/>
      <c r="E3" s="105"/>
      <c r="F3" s="105"/>
      <c r="G3" s="105"/>
      <c r="H3" s="105"/>
      <c r="I3" s="105"/>
      <c r="J3" s="105"/>
      <c r="K3" s="105"/>
      <c r="L3" s="105"/>
      <c r="M3" s="105"/>
      <c r="N3" s="105"/>
      <c r="O3" s="106"/>
    </row>
    <row r="4" spans="1:15" ht="14.15" customHeight="1" x14ac:dyDescent="0.25">
      <c r="A4" s="194"/>
      <c r="B4" s="194"/>
      <c r="C4" s="194"/>
      <c r="D4" s="194"/>
      <c r="E4" s="194"/>
      <c r="F4" s="194"/>
      <c r="G4" s="194"/>
      <c r="H4" s="194"/>
      <c r="I4" s="194"/>
      <c r="J4" s="194"/>
      <c r="K4" s="194"/>
      <c r="L4" s="194"/>
      <c r="M4" s="194"/>
      <c r="N4" s="194"/>
      <c r="O4" s="194"/>
    </row>
    <row r="5" spans="1:15" s="24" customFormat="1" ht="16" customHeight="1" x14ac:dyDescent="0.25">
      <c r="A5" s="257"/>
      <c r="B5" s="258"/>
      <c r="C5" s="258"/>
      <c r="D5" s="258"/>
      <c r="E5" s="259"/>
      <c r="F5" s="259"/>
      <c r="G5" s="259"/>
      <c r="H5" s="259"/>
      <c r="I5" s="259"/>
      <c r="J5" s="29"/>
      <c r="K5" s="260"/>
      <c r="L5" s="260"/>
      <c r="M5" s="260"/>
      <c r="N5" s="260"/>
      <c r="O5" s="261"/>
    </row>
    <row r="6" spans="1:15" s="24" customFormat="1" ht="16" customHeight="1" x14ac:dyDescent="0.25">
      <c r="A6" s="30"/>
      <c r="B6" s="31"/>
      <c r="C6" s="31"/>
      <c r="D6" s="31"/>
      <c r="E6" s="262" t="s">
        <v>123</v>
      </c>
      <c r="F6" s="262"/>
      <c r="G6" s="262"/>
      <c r="H6" s="262"/>
      <c r="I6" s="262"/>
      <c r="J6" s="32"/>
      <c r="K6" s="263" t="s">
        <v>142</v>
      </c>
      <c r="L6" s="263"/>
      <c r="M6" s="263"/>
      <c r="N6" s="263"/>
      <c r="O6" s="264"/>
    </row>
    <row r="7" spans="1:15" s="24" customFormat="1" ht="16" customHeight="1" x14ac:dyDescent="0.25">
      <c r="A7" s="246" t="s">
        <v>177</v>
      </c>
      <c r="B7" s="244"/>
      <c r="C7" s="244"/>
      <c r="D7" s="244"/>
      <c r="E7" s="62"/>
      <c r="F7" s="242"/>
      <c r="G7" s="242"/>
      <c r="H7" s="242"/>
      <c r="I7" s="242"/>
      <c r="J7" s="242"/>
      <c r="K7" s="242"/>
      <c r="L7" s="242"/>
      <c r="M7" s="242"/>
      <c r="N7" s="242"/>
      <c r="O7" s="265"/>
    </row>
    <row r="8" spans="1:15" s="24" customFormat="1" ht="16" customHeight="1" x14ac:dyDescent="0.25">
      <c r="A8" s="266"/>
      <c r="B8" s="267"/>
      <c r="C8" s="267"/>
      <c r="D8" s="267"/>
      <c r="E8" s="267"/>
      <c r="F8" s="267"/>
      <c r="G8" s="267"/>
      <c r="H8" s="267"/>
      <c r="I8" s="267"/>
      <c r="J8" s="267"/>
      <c r="K8" s="267"/>
      <c r="L8" s="267"/>
      <c r="M8" s="267"/>
      <c r="N8" s="267"/>
      <c r="O8" s="268"/>
    </row>
    <row r="9" spans="1:15" s="26" customFormat="1" ht="16" customHeight="1" x14ac:dyDescent="0.25">
      <c r="A9" s="243"/>
      <c r="B9" s="244"/>
      <c r="C9" s="244"/>
      <c r="D9" s="244"/>
      <c r="E9" s="33" t="s">
        <v>124</v>
      </c>
      <c r="F9" s="269" t="s">
        <v>22</v>
      </c>
      <c r="G9" s="269"/>
      <c r="H9" s="269" t="s">
        <v>23</v>
      </c>
      <c r="I9" s="269"/>
      <c r="J9" s="34"/>
      <c r="K9" s="33" t="s">
        <v>124</v>
      </c>
      <c r="L9" s="269" t="s">
        <v>22</v>
      </c>
      <c r="M9" s="269"/>
      <c r="N9" s="269" t="s">
        <v>23</v>
      </c>
      <c r="O9" s="270"/>
    </row>
    <row r="10" spans="1:15" s="24" customFormat="1" ht="16" customHeight="1" x14ac:dyDescent="0.25">
      <c r="A10" s="240" t="s">
        <v>178</v>
      </c>
      <c r="B10" s="241"/>
      <c r="C10" s="241"/>
      <c r="D10" s="241"/>
      <c r="E10" s="61" t="str">
        <f>IF(E7=0,"0",F10/E7)</f>
        <v>0</v>
      </c>
      <c r="F10" s="256"/>
      <c r="G10" s="256"/>
      <c r="H10" s="250">
        <f>F10*12</f>
        <v>0</v>
      </c>
      <c r="I10" s="250"/>
      <c r="J10" s="248"/>
      <c r="K10" s="61" t="str">
        <f>IF(E7=0,"0",L10/E7)</f>
        <v>0</v>
      </c>
      <c r="L10" s="254">
        <f>Ergebnis!K6</f>
        <v>0</v>
      </c>
      <c r="M10" s="254"/>
      <c r="N10" s="255">
        <f>L10*12</f>
        <v>0</v>
      </c>
      <c r="O10" s="255"/>
    </row>
    <row r="11" spans="1:15" s="24" customFormat="1" ht="16" customHeight="1" x14ac:dyDescent="0.25">
      <c r="A11" s="240" t="s">
        <v>199</v>
      </c>
      <c r="B11" s="241"/>
      <c r="C11" s="241"/>
      <c r="D11" s="241"/>
      <c r="E11" s="62"/>
      <c r="F11" s="249">
        <f>F10*E11</f>
        <v>0</v>
      </c>
      <c r="G11" s="249"/>
      <c r="H11" s="250">
        <f>F11*12</f>
        <v>0</v>
      </c>
      <c r="I11" s="250"/>
      <c r="J11" s="248"/>
      <c r="K11" s="63" t="str">
        <f>IF(N10&lt;=0,"0%",-N11/N10)</f>
        <v>0%</v>
      </c>
      <c r="L11" s="254">
        <f>Ergebnis!K9</f>
        <v>0</v>
      </c>
      <c r="M11" s="254"/>
      <c r="N11" s="255">
        <f>L11*12</f>
        <v>0</v>
      </c>
      <c r="O11" s="255"/>
    </row>
    <row r="12" spans="1:15" s="27" customFormat="1" ht="16" customHeight="1" x14ac:dyDescent="0.25">
      <c r="A12" s="246" t="s">
        <v>200</v>
      </c>
      <c r="B12" s="247"/>
      <c r="C12" s="247"/>
      <c r="D12" s="247"/>
      <c r="E12" s="64" t="str">
        <f>IF(H12&lt;=0,"0%",H12/H10)</f>
        <v>0%</v>
      </c>
      <c r="F12" s="252">
        <f>F10-F11</f>
        <v>0</v>
      </c>
      <c r="G12" s="252"/>
      <c r="H12" s="252">
        <f>F12*12</f>
        <v>0</v>
      </c>
      <c r="I12" s="252"/>
      <c r="J12" s="248"/>
      <c r="K12" s="64" t="str">
        <f>IF(N12&lt;=0,"0%",N12/N10)</f>
        <v>0%</v>
      </c>
      <c r="L12" s="252">
        <f>SUM(L10:M11)</f>
        <v>0</v>
      </c>
      <c r="M12" s="252"/>
      <c r="N12" s="251">
        <f>L12*12</f>
        <v>0</v>
      </c>
      <c r="O12" s="251"/>
    </row>
    <row r="13" spans="1:15" s="26" customFormat="1" ht="16" customHeight="1" x14ac:dyDescent="0.25">
      <c r="A13" s="243"/>
      <c r="B13" s="244"/>
      <c r="C13" s="244"/>
      <c r="D13" s="244"/>
      <c r="E13" s="244"/>
      <c r="F13" s="244"/>
      <c r="G13" s="244"/>
      <c r="H13" s="244"/>
      <c r="I13" s="244"/>
      <c r="J13" s="244"/>
      <c r="K13" s="244"/>
      <c r="L13" s="244"/>
      <c r="M13" s="244"/>
      <c r="N13" s="244"/>
      <c r="O13" s="245"/>
    </row>
    <row r="14" spans="1:15" s="24" customFormat="1" ht="16" customHeight="1" x14ac:dyDescent="0.25">
      <c r="A14" s="240" t="s">
        <v>171</v>
      </c>
      <c r="B14" s="241"/>
      <c r="C14" s="241"/>
      <c r="D14" s="241"/>
      <c r="E14" s="241"/>
      <c r="F14" s="110"/>
      <c r="G14" s="110"/>
      <c r="H14" s="249">
        <f>F14*12</f>
        <v>0</v>
      </c>
      <c r="I14" s="249"/>
      <c r="J14" s="242"/>
      <c r="K14" s="242"/>
      <c r="L14" s="253">
        <f>Ergebnis!K15</f>
        <v>-150.41666666666666</v>
      </c>
      <c r="M14" s="253"/>
      <c r="N14" s="255">
        <f>L14*12</f>
        <v>-1805</v>
      </c>
      <c r="O14" s="255"/>
    </row>
    <row r="15" spans="1:15" s="28" customFormat="1" ht="16" customHeight="1" thickBot="1" x14ac:dyDescent="0.3">
      <c r="A15" s="271" t="s">
        <v>172</v>
      </c>
      <c r="B15" s="272"/>
      <c r="C15" s="272"/>
      <c r="D15" s="272"/>
      <c r="E15" s="64" t="str">
        <f>IF(H15&lt;=0,"0%",H15/H10)</f>
        <v>0%</v>
      </c>
      <c r="F15" s="252">
        <f>F12-F14</f>
        <v>0</v>
      </c>
      <c r="G15" s="252"/>
      <c r="H15" s="252">
        <f>F15*12</f>
        <v>0</v>
      </c>
      <c r="I15" s="252"/>
      <c r="J15" s="60"/>
      <c r="K15" s="64" t="str">
        <f>IF(N15&lt;0,"0%",N15/N10)</f>
        <v>0%</v>
      </c>
      <c r="L15" s="252">
        <f>L12+L14</f>
        <v>-150.41666666666666</v>
      </c>
      <c r="M15" s="252"/>
      <c r="N15" s="251">
        <f>L15*12</f>
        <v>-1805</v>
      </c>
      <c r="O15" s="251"/>
    </row>
    <row r="16" spans="1:15" s="24" customFormat="1" ht="16" customHeight="1" x14ac:dyDescent="0.25">
      <c r="A16" s="243"/>
      <c r="B16" s="244"/>
      <c r="C16" s="244"/>
      <c r="D16" s="244"/>
      <c r="E16" s="244"/>
      <c r="F16" s="244"/>
      <c r="G16" s="244"/>
      <c r="H16" s="244"/>
      <c r="I16" s="244"/>
      <c r="J16" s="244"/>
      <c r="K16" s="244"/>
      <c r="L16" s="244"/>
      <c r="M16" s="244"/>
      <c r="N16" s="244"/>
      <c r="O16" s="245"/>
    </row>
    <row r="17" spans="1:15" s="24" customFormat="1" ht="16" customHeight="1" x14ac:dyDescent="0.25">
      <c r="A17" s="246" t="s">
        <v>173</v>
      </c>
      <c r="B17" s="247"/>
      <c r="C17" s="247"/>
      <c r="D17" s="247"/>
      <c r="E17" s="247"/>
      <c r="F17" s="252">
        <f>F10-F11-F14</f>
        <v>0</v>
      </c>
      <c r="G17" s="252"/>
      <c r="H17" s="252">
        <f>F17*12</f>
        <v>0</v>
      </c>
      <c r="I17" s="252"/>
      <c r="J17" s="248"/>
      <c r="K17" s="248"/>
      <c r="L17" s="252">
        <f>SUM(L10,L11,L14)</f>
        <v>-150.41666666666666</v>
      </c>
      <c r="M17" s="252"/>
      <c r="N17" s="251">
        <f>L17*12</f>
        <v>-1805</v>
      </c>
      <c r="O17" s="251"/>
    </row>
    <row r="18" spans="1:15" s="24" customFormat="1" ht="16" customHeight="1" x14ac:dyDescent="0.25">
      <c r="A18" s="240" t="s">
        <v>174</v>
      </c>
      <c r="B18" s="241"/>
      <c r="C18" s="241"/>
      <c r="D18" s="241"/>
      <c r="E18" s="241"/>
      <c r="F18" s="249">
        <f>H18/12</f>
        <v>0</v>
      </c>
      <c r="G18" s="249"/>
      <c r="H18" s="249" t="str">
        <f>IF($H$17&lt;=12816,"0",
IF($H$17&lt;=20818,($H$17-12816)*0.2,
IF($H$17&lt;=34513,($H$17-20818)*0.3+1600.4,
IF($H$17&lt;=66612,($H$17-34513)*0.4+1600.4+4108.5,
IF($H$17&lt;=99266,($H$17-66612)*0.48+1600.4+4108.5+12839.6,
IF($H$17&lt;=1000000,($H$17-99266)*0.5+34222.42,
IF($H$17&gt;1000000,(($H$17-1000000)*0.55+484589.42))))))))</f>
        <v>0</v>
      </c>
      <c r="I18" s="249"/>
      <c r="J18" s="248"/>
      <c r="K18" s="248"/>
      <c r="L18" s="249">
        <f>-Ergebnis!K21</f>
        <v>0</v>
      </c>
      <c r="M18" s="249"/>
      <c r="N18" s="250">
        <f>L18*12</f>
        <v>0</v>
      </c>
      <c r="O18" s="250"/>
    </row>
    <row r="19" spans="1:15" s="24" customFormat="1" ht="16" customHeight="1" x14ac:dyDescent="0.25">
      <c r="A19" s="246" t="s">
        <v>175</v>
      </c>
      <c r="B19" s="247"/>
      <c r="C19" s="247"/>
      <c r="D19" s="247"/>
      <c r="E19" s="247"/>
      <c r="F19" s="252">
        <f>F17-F18</f>
        <v>0</v>
      </c>
      <c r="G19" s="252"/>
      <c r="H19" s="252">
        <f>F19*12</f>
        <v>0</v>
      </c>
      <c r="I19" s="252"/>
      <c r="J19" s="248"/>
      <c r="K19" s="248"/>
      <c r="L19" s="252">
        <f>SUM(L17:M18)</f>
        <v>-150.41666666666666</v>
      </c>
      <c r="M19" s="252"/>
      <c r="N19" s="251">
        <f>L19*12</f>
        <v>-1805</v>
      </c>
      <c r="O19" s="251"/>
    </row>
    <row r="20" spans="1:15" s="24" customFormat="1" ht="16" customHeight="1" x14ac:dyDescent="0.25">
      <c r="A20" s="243"/>
      <c r="B20" s="244"/>
      <c r="C20" s="244"/>
      <c r="D20" s="244"/>
      <c r="E20" s="244"/>
      <c r="F20" s="244"/>
      <c r="G20" s="244"/>
      <c r="H20" s="244"/>
      <c r="I20" s="244"/>
      <c r="J20" s="244"/>
      <c r="K20" s="244"/>
      <c r="L20" s="244"/>
      <c r="M20" s="244"/>
      <c r="N20" s="244"/>
      <c r="O20" s="245"/>
    </row>
    <row r="21" spans="1:15" s="24" customFormat="1" ht="16" customHeight="1" x14ac:dyDescent="0.25">
      <c r="A21" s="240" t="s">
        <v>201</v>
      </c>
      <c r="B21" s="241"/>
      <c r="C21" s="241"/>
      <c r="D21" s="241"/>
      <c r="E21" s="241"/>
      <c r="F21" s="110"/>
      <c r="G21" s="110"/>
      <c r="H21" s="249">
        <f>-F21*12</f>
        <v>0</v>
      </c>
      <c r="I21" s="249"/>
      <c r="J21" s="242"/>
      <c r="K21" s="242"/>
      <c r="L21" s="253">
        <f>IF(Haushaltsbudget!G76="",0,Haushaltsbudget!G76)</f>
        <v>0</v>
      </c>
      <c r="M21" s="253"/>
      <c r="N21" s="250">
        <f>L21*12</f>
        <v>0</v>
      </c>
      <c r="O21" s="250"/>
    </row>
    <row r="22" spans="1:15" s="26" customFormat="1" ht="16" customHeight="1" x14ac:dyDescent="0.25">
      <c r="A22" s="246" t="s">
        <v>176</v>
      </c>
      <c r="B22" s="247"/>
      <c r="C22" s="247"/>
      <c r="D22" s="247"/>
      <c r="E22" s="247"/>
      <c r="F22" s="252">
        <f>F19-F21</f>
        <v>0</v>
      </c>
      <c r="G22" s="252"/>
      <c r="H22" s="252">
        <f>F22*12</f>
        <v>0</v>
      </c>
      <c r="I22" s="252"/>
      <c r="J22" s="242"/>
      <c r="K22" s="242"/>
      <c r="L22" s="252">
        <f>L19+L21</f>
        <v>-150.41666666666666</v>
      </c>
      <c r="M22" s="252"/>
      <c r="N22" s="251">
        <f>L22*12</f>
        <v>-1805</v>
      </c>
      <c r="O22" s="251"/>
    </row>
    <row r="23" spans="1:15" s="26" customFormat="1" ht="16" customHeight="1" x14ac:dyDescent="0.25">
      <c r="A23" s="35"/>
      <c r="B23" s="36"/>
      <c r="C23" s="36"/>
      <c r="D23" s="36"/>
      <c r="E23" s="36"/>
      <c r="F23" s="36"/>
      <c r="G23" s="36"/>
      <c r="H23" s="36"/>
      <c r="I23" s="36"/>
      <c r="J23" s="36"/>
      <c r="K23" s="36"/>
      <c r="L23" s="36"/>
      <c r="M23" s="36"/>
      <c r="N23" s="36"/>
      <c r="O23" s="37"/>
    </row>
    <row r="24" spans="1:15" ht="14.15" customHeight="1" x14ac:dyDescent="0.25">
      <c r="A24" s="11"/>
      <c r="B24" s="11"/>
      <c r="E24" s="11"/>
      <c r="F24" s="11"/>
    </row>
    <row r="25" spans="1:15" ht="12" customHeight="1" x14ac:dyDescent="0.25">
      <c r="A25" s="11"/>
      <c r="B25" s="11"/>
      <c r="E25" s="11"/>
      <c r="F25" s="11"/>
    </row>
    <row r="26" spans="1:15" ht="11.5" x14ac:dyDescent="0.25">
      <c r="A26" s="11"/>
      <c r="B26" s="11"/>
      <c r="E26" s="11"/>
      <c r="F26" s="11"/>
    </row>
    <row r="27" spans="1:15" ht="12" customHeight="1" x14ac:dyDescent="0.25">
      <c r="A27" s="11"/>
      <c r="B27" s="11"/>
      <c r="E27" s="11"/>
      <c r="F27" s="11"/>
    </row>
    <row r="28" spans="1:15" ht="12" customHeight="1" x14ac:dyDescent="0.25">
      <c r="A28" s="11"/>
      <c r="B28" s="11"/>
      <c r="E28" s="11"/>
      <c r="F28" s="11"/>
    </row>
    <row r="29" spans="1:15" ht="14.15" customHeight="1" x14ac:dyDescent="0.25">
      <c r="A29" s="11"/>
      <c r="B29" s="11"/>
      <c r="E29" s="11"/>
      <c r="F29" s="11"/>
    </row>
    <row r="30" spans="1:15" ht="14.15" customHeight="1" x14ac:dyDescent="0.25">
      <c r="A30" s="11"/>
      <c r="B30" s="11"/>
      <c r="E30" s="11"/>
      <c r="F30" s="11"/>
    </row>
    <row r="31" spans="1:15" ht="14.15" customHeight="1" x14ac:dyDescent="0.25">
      <c r="A31" s="11"/>
      <c r="B31" s="11"/>
      <c r="E31" s="11"/>
      <c r="F31" s="11"/>
    </row>
    <row r="32" spans="1:15" ht="14.15" customHeight="1" x14ac:dyDescent="0.25">
      <c r="A32" s="11"/>
      <c r="B32" s="11"/>
      <c r="E32" s="11"/>
      <c r="F32" s="11"/>
    </row>
    <row r="33" s="11" customFormat="1" ht="14.15" customHeight="1" x14ac:dyDescent="0.25"/>
    <row r="34" s="11" customFormat="1" ht="12" customHeight="1" x14ac:dyDescent="0.25"/>
    <row r="35" s="11" customFormat="1" ht="11.5" x14ac:dyDescent="0.25"/>
    <row r="36" s="11" customFormat="1" ht="11.5" x14ac:dyDescent="0.25"/>
    <row r="37" s="11" customFormat="1" ht="11.5" x14ac:dyDescent="0.25"/>
    <row r="38" s="11" customFormat="1" ht="11.5" x14ac:dyDescent="0.25"/>
    <row r="39" s="11" customFormat="1" ht="11.5" x14ac:dyDescent="0.25"/>
    <row r="40" s="11" customFormat="1" ht="11.5" x14ac:dyDescent="0.25"/>
    <row r="41" s="11" customFormat="1" ht="11.5" x14ac:dyDescent="0.25"/>
    <row r="42" s="11" customFormat="1" ht="11.5" x14ac:dyDescent="0.25"/>
    <row r="43" s="11" customFormat="1" ht="11.5" x14ac:dyDescent="0.25"/>
    <row r="44" s="11" customFormat="1" ht="11.5" x14ac:dyDescent="0.25"/>
    <row r="45" s="11" customFormat="1" ht="11.5" x14ac:dyDescent="0.25"/>
    <row r="46" s="11" customFormat="1" ht="11.5" x14ac:dyDescent="0.25"/>
    <row r="47" s="11" customFormat="1" ht="11.5" x14ac:dyDescent="0.25"/>
    <row r="48" s="11" customFormat="1" ht="11.5" x14ac:dyDescent="0.25"/>
    <row r="49" s="11" customFormat="1" ht="11.5" x14ac:dyDescent="0.25"/>
    <row r="50" s="11" customFormat="1" ht="11.5" x14ac:dyDescent="0.25"/>
    <row r="51" s="11" customFormat="1" ht="11.5" x14ac:dyDescent="0.25"/>
    <row r="52" s="11" customFormat="1" ht="11.5" x14ac:dyDescent="0.25"/>
    <row r="53" s="11" customFormat="1" ht="11.5" x14ac:dyDescent="0.25"/>
    <row r="54" s="11" customFormat="1" ht="11.5" x14ac:dyDescent="0.25"/>
    <row r="55" s="11" customFormat="1" ht="11.5" x14ac:dyDescent="0.25"/>
    <row r="56" s="1" customFormat="1" ht="14.15" customHeight="1" x14ac:dyDescent="0.25"/>
    <row r="57" s="1" customFormat="1" ht="14.15" customHeight="1" x14ac:dyDescent="0.25"/>
    <row r="58" s="11" customFormat="1" ht="14.15" customHeight="1" x14ac:dyDescent="0.25"/>
    <row r="59" s="11" customFormat="1" ht="14.15" customHeight="1" x14ac:dyDescent="0.25"/>
    <row r="60" s="11" customFormat="1" ht="11.5" x14ac:dyDescent="0.25"/>
    <row r="61" s="11" customFormat="1" ht="11.5" x14ac:dyDescent="0.25"/>
    <row r="62" s="11" customFormat="1" ht="11.5" x14ac:dyDescent="0.25"/>
    <row r="63" s="11" customFormat="1" ht="11.5" x14ac:dyDescent="0.25"/>
    <row r="64" s="11" customFormat="1" ht="11.5" x14ac:dyDescent="0.25"/>
    <row r="65" s="11" customFormat="1" ht="11.5" x14ac:dyDescent="0.25"/>
    <row r="66" s="11" customFormat="1" ht="11.5" x14ac:dyDescent="0.25"/>
    <row r="67" s="11" customFormat="1" ht="11.5" x14ac:dyDescent="0.25"/>
    <row r="68" s="11" customFormat="1" ht="11.5" x14ac:dyDescent="0.25"/>
    <row r="69" s="11" customFormat="1" ht="11.5" x14ac:dyDescent="0.25"/>
    <row r="70" s="11" customFormat="1" ht="11.5" x14ac:dyDescent="0.25"/>
    <row r="71" s="11" customFormat="1" ht="11.5" x14ac:dyDescent="0.25"/>
    <row r="72" s="11" customFormat="1" ht="11.5" x14ac:dyDescent="0.25"/>
    <row r="73" s="11" customFormat="1" ht="11.5" x14ac:dyDescent="0.25"/>
    <row r="74" s="11" customFormat="1" ht="11.5" x14ac:dyDescent="0.25"/>
    <row r="75" s="11" customFormat="1" ht="11.5" x14ac:dyDescent="0.25"/>
    <row r="76" s="11" customFormat="1" ht="11.5" x14ac:dyDescent="0.25"/>
    <row r="77" s="11" customFormat="1" ht="11.5" x14ac:dyDescent="0.25"/>
    <row r="78" s="11" customFormat="1" ht="11.5" x14ac:dyDescent="0.25"/>
    <row r="79" s="11" customFormat="1" ht="11.5" x14ac:dyDescent="0.25"/>
    <row r="80" s="11" customFormat="1" ht="11.5" x14ac:dyDescent="0.25"/>
  </sheetData>
  <sheetProtection sheet="1" selectLockedCells="1"/>
  <customSheetViews>
    <customSheetView guid="{A19506B7-E9C2-4464-9F9D-AFEA7A431875}" scale="90" showGridLines="0" outlineSymbols="0">
      <pane ySplit="2" topLeftCell="A3" activePane="bottomLeft" state="frozen"/>
      <selection pane="bottomLeft" activeCell="E11" sqref="E11"/>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3">
    <mergeCell ref="A1:O2"/>
    <mergeCell ref="A10:D10"/>
    <mergeCell ref="F14:G14"/>
    <mergeCell ref="F19:G19"/>
    <mergeCell ref="F15:G15"/>
    <mergeCell ref="N17:O17"/>
    <mergeCell ref="H17:I17"/>
    <mergeCell ref="L17:M17"/>
    <mergeCell ref="F17:G17"/>
    <mergeCell ref="A15:D15"/>
    <mergeCell ref="N15:O15"/>
    <mergeCell ref="H15:I15"/>
    <mergeCell ref="L15:M15"/>
    <mergeCell ref="A3:O3"/>
    <mergeCell ref="A13:O13"/>
    <mergeCell ref="N14:O14"/>
    <mergeCell ref="A7:D7"/>
    <mergeCell ref="F7:O7"/>
    <mergeCell ref="A8:O8"/>
    <mergeCell ref="A9:D9"/>
    <mergeCell ref="F9:G9"/>
    <mergeCell ref="H9:I9"/>
    <mergeCell ref="L9:M9"/>
    <mergeCell ref="N9:O9"/>
    <mergeCell ref="A5:D5"/>
    <mergeCell ref="E5:I5"/>
    <mergeCell ref="K5:O5"/>
    <mergeCell ref="E6:I6"/>
    <mergeCell ref="K6:O6"/>
    <mergeCell ref="F22:G22"/>
    <mergeCell ref="A22:E22"/>
    <mergeCell ref="A20:O20"/>
    <mergeCell ref="A21:E21"/>
    <mergeCell ref="F21:G21"/>
    <mergeCell ref="H21:I21"/>
    <mergeCell ref="J21:K22"/>
    <mergeCell ref="L22:M22"/>
    <mergeCell ref="H22:I22"/>
    <mergeCell ref="N22:O22"/>
    <mergeCell ref="L21:M21"/>
    <mergeCell ref="N21:O21"/>
    <mergeCell ref="N11:O11"/>
    <mergeCell ref="J10:J12"/>
    <mergeCell ref="L10:M10"/>
    <mergeCell ref="N10:O10"/>
    <mergeCell ref="F12:G12"/>
    <mergeCell ref="H12:I12"/>
    <mergeCell ref="L12:M12"/>
    <mergeCell ref="N12:O12"/>
    <mergeCell ref="F10:G10"/>
    <mergeCell ref="H10:I10"/>
    <mergeCell ref="H14:I14"/>
    <mergeCell ref="A11:D11"/>
    <mergeCell ref="F11:G11"/>
    <mergeCell ref="H11:I11"/>
    <mergeCell ref="L11:M11"/>
    <mergeCell ref="A12:D12"/>
    <mergeCell ref="A4:O4"/>
    <mergeCell ref="A14:E14"/>
    <mergeCell ref="J14:K14"/>
    <mergeCell ref="A16:O16"/>
    <mergeCell ref="A17:E17"/>
    <mergeCell ref="J17:K19"/>
    <mergeCell ref="A18:E18"/>
    <mergeCell ref="F18:G18"/>
    <mergeCell ref="H18:I18"/>
    <mergeCell ref="L18:M18"/>
    <mergeCell ref="N18:O18"/>
    <mergeCell ref="N19:O19"/>
    <mergeCell ref="L19:M19"/>
    <mergeCell ref="H19:I19"/>
    <mergeCell ref="A19:E19"/>
    <mergeCell ref="L14:M14"/>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14</vt:i4>
      </vt:variant>
    </vt:vector>
  </HeadingPairs>
  <TitlesOfParts>
    <vt:vector size="22" baseType="lpstr">
      <vt:lpstr>Info</vt:lpstr>
      <vt:lpstr>Umsatz + Aufwand</vt:lpstr>
      <vt:lpstr>Fixkosten</vt:lpstr>
      <vt:lpstr>Haushaltsbudget</vt:lpstr>
      <vt:lpstr>Mitarbeiter|innen</vt:lpstr>
      <vt:lpstr>KfZ</vt:lpstr>
      <vt:lpstr>Ergebnis</vt:lpstr>
      <vt:lpstr>Szenario</vt:lpstr>
      <vt:lpstr>Ergebnis!Druckbereich</vt:lpstr>
      <vt:lpstr>Fixkosten!Druckbereich</vt:lpstr>
      <vt:lpstr>Haushaltsbudget!Druckbereich</vt:lpstr>
      <vt:lpstr>Info!Druckbereich</vt:lpstr>
      <vt:lpstr>KfZ!Druckbereich</vt:lpstr>
      <vt:lpstr>'Mitarbeiter|innen'!Druckbereich</vt:lpstr>
      <vt:lpstr>Szenario!Druckbereich</vt:lpstr>
      <vt:lpstr>'Umsatz + Aufwand'!Druckbereich</vt:lpstr>
      <vt:lpstr>Fixkosten!Drucktitel</vt:lpstr>
      <vt:lpstr>Haushaltsbudget!Drucktitel</vt:lpstr>
      <vt:lpstr>Info!Drucktitel</vt:lpstr>
      <vt:lpstr>'Mitarbeiter|innen'!Drucktitel</vt:lpstr>
      <vt:lpstr>Szenario!Drucktitel</vt:lpstr>
      <vt:lpstr>'Umsatz + Aufwand'!Drucktitel</vt:lpstr>
    </vt:vector>
  </TitlesOfParts>
  <Manager>CFB-IT;claudia.scarimbolo@wko.at</Manager>
  <Company>WIFI Unternehmerservice WKO</Company>
  <LinksUpToDate>false</LinksUpToDate>
  <SharedDoc>false</SharedDoc>
  <HyperlinkBase>www.unternehmerservice.at</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Zahlen im Griff</dc:title>
  <dc:subject>Betriebswirtschaft &amp; Management</dc:subject>
  <dc:creator>WIFI Unternehmerservice WKO</dc:creator>
  <cp:lastModifiedBy>Scarimbolo Claudia | WKOE</cp:lastModifiedBy>
  <cp:lastPrinted>2024-03-31T23:39:36Z</cp:lastPrinted>
  <dcterms:created xsi:type="dcterms:W3CDTF">2006-10-08T22:20:28Z</dcterms:created>
  <dcterms:modified xsi:type="dcterms:W3CDTF">2024-06-10T08:56:14Z</dcterms:modified>
  <cp:category>Kalkulationstool</cp:category>
</cp:coreProperties>
</file>